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.31\transparencia\TRANSPARENCIA 2022\TRANSPARENCIA PASIVA 2022\SAI 1445 DAF\"/>
    </mc:Choice>
  </mc:AlternateContent>
  <bookViews>
    <workbookView xWindow="0" yWindow="0" windowWidth="9090" windowHeight="7170" firstSheet="4" activeTab="10"/>
  </bookViews>
  <sheets>
    <sheet name="1, Sin Asignación Profesional" sheetId="1" r:id="rId1"/>
    <sheet name="2, Horas Extras" sheetId="3" r:id="rId2"/>
    <sheet name="3. (Grados 20 al 16)" sheetId="6" r:id="rId3"/>
    <sheet name="4. Bienios" sheetId="11" r:id="rId4"/>
    <sheet name="5, 9ter" sheetId="5" r:id="rId5"/>
    <sheet name="6, Viaticos" sheetId="4" r:id="rId6"/>
    <sheet name="7. Bono Residuos Dom." sheetId="7" r:id="rId7"/>
    <sheet name="8. Compet.Labor Cert." sheetId="9" r:id="rId8"/>
    <sheet name="9. Post Titulo" sheetId="12" r:id="rId9"/>
    <sheet name="Direct. Jefatura (10)" sheetId="10" r:id="rId10"/>
    <sheet name="11. Incremento Previsional" sheetId="8" r:id="rId11"/>
  </sheets>
  <definedNames>
    <definedName name="_xlnm.Print_Area" localSheetId="0">'1, Sin Asignación Profesional'!$A$4:$K$42</definedName>
    <definedName name="_xlnm.Print_Area" localSheetId="10">'11. Incremento Previsional'!$A$1:$P$90</definedName>
    <definedName name="_xlnm.Print_Area" localSheetId="1">'2, Horas Extras'!$A$3:$S$71</definedName>
    <definedName name="_xlnm.Print_Area" localSheetId="2">'3. (Grados 20 al 16)'!$B$3:$K$32</definedName>
    <definedName name="_xlnm.Print_Area" localSheetId="3">'4. Bienios'!$A$4:$J$67</definedName>
    <definedName name="_xlnm.Print_Area" localSheetId="4">'5, 9ter'!$A$4:$Z$77</definedName>
    <definedName name="_xlnm.Print_Area" localSheetId="5">'6, Viaticos'!$A$4:$U$36</definedName>
    <definedName name="_xlnm.Print_Area" localSheetId="6">'7. Bono Residuos Dom.'!$A$3:$N$33</definedName>
    <definedName name="_xlnm.Print_Area" localSheetId="7">'8. Compet.Labor Cert.'!$A$4:$J$74</definedName>
    <definedName name="_xlnm.Print_Area" localSheetId="8">'9. Post Titulo'!$A$4:$J$54</definedName>
    <definedName name="_xlnm.Print_Area" localSheetId="9">'Direct. Jefatura (10)'!$A$4:$J$68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3" l="1"/>
  <c r="P30" i="3"/>
  <c r="P29" i="3"/>
  <c r="P28" i="3"/>
  <c r="P26" i="3"/>
  <c r="P24" i="3"/>
  <c r="Q23" i="3"/>
  <c r="P23" i="3"/>
  <c r="P22" i="3"/>
  <c r="Q15" i="3"/>
  <c r="P15" i="3"/>
  <c r="Q14" i="3"/>
  <c r="P14" i="3"/>
  <c r="Q13" i="3"/>
  <c r="P13" i="3"/>
  <c r="F76" i="8" l="1"/>
  <c r="E76" i="8"/>
  <c r="F75" i="8"/>
  <c r="E75" i="8"/>
  <c r="G75" i="8" s="1"/>
  <c r="H75" i="8" s="1"/>
  <c r="F74" i="8"/>
  <c r="E74" i="8"/>
  <c r="E73" i="8"/>
  <c r="E72" i="8"/>
  <c r="E71" i="8"/>
  <c r="G71" i="8" s="1"/>
  <c r="H71" i="8" s="1"/>
  <c r="F68" i="8"/>
  <c r="E68" i="8"/>
  <c r="F67" i="8"/>
  <c r="E67" i="8"/>
  <c r="G67" i="8" s="1"/>
  <c r="H67" i="8" s="1"/>
  <c r="F66" i="8"/>
  <c r="E66" i="8"/>
  <c r="E65" i="8"/>
  <c r="G65" i="8" s="1"/>
  <c r="H65" i="8" s="1"/>
  <c r="E64" i="8"/>
  <c r="G64" i="8" s="1"/>
  <c r="H64" i="8" s="1"/>
  <c r="E63" i="8"/>
  <c r="G63" i="8" s="1"/>
  <c r="H63" i="8" s="1"/>
  <c r="E62" i="8"/>
  <c r="G62" i="8" s="1"/>
  <c r="H62" i="8" s="1"/>
  <c r="F59" i="8"/>
  <c r="G59" i="8" s="1"/>
  <c r="H59" i="8" s="1"/>
  <c r="F58" i="8"/>
  <c r="G58" i="8" s="1"/>
  <c r="H58" i="8" s="1"/>
  <c r="F57" i="8"/>
  <c r="E57" i="8"/>
  <c r="F56" i="8"/>
  <c r="E56" i="8"/>
  <c r="G56" i="8" s="1"/>
  <c r="H56" i="8" s="1"/>
  <c r="F55" i="8"/>
  <c r="E55" i="8"/>
  <c r="G55" i="8" s="1"/>
  <c r="H55" i="8" s="1"/>
  <c r="F54" i="8"/>
  <c r="E54" i="8"/>
  <c r="G54" i="8" s="1"/>
  <c r="H54" i="8" s="1"/>
  <c r="E53" i="8"/>
  <c r="G53" i="8" s="1"/>
  <c r="H53" i="8" s="1"/>
  <c r="F52" i="8"/>
  <c r="E52" i="8"/>
  <c r="E39" i="8"/>
  <c r="G39" i="8" s="1"/>
  <c r="H39" i="8" s="1"/>
  <c r="E38" i="8"/>
  <c r="G38" i="8" s="1"/>
  <c r="H38" i="8" s="1"/>
  <c r="E40" i="8"/>
  <c r="G40" i="8" s="1"/>
  <c r="H40" i="8" s="1"/>
  <c r="F35" i="8"/>
  <c r="E35" i="8"/>
  <c r="F34" i="8"/>
  <c r="E34" i="8"/>
  <c r="F33" i="8"/>
  <c r="E33" i="8"/>
  <c r="E32" i="8"/>
  <c r="G32" i="8" s="1"/>
  <c r="H32" i="8" s="1"/>
  <c r="E26" i="8"/>
  <c r="G26" i="8" s="1"/>
  <c r="H26" i="8" s="1"/>
  <c r="E25" i="8"/>
  <c r="G25" i="8" s="1"/>
  <c r="H25" i="8" s="1"/>
  <c r="E24" i="8"/>
  <c r="G24" i="8" s="1"/>
  <c r="H24" i="8" s="1"/>
  <c r="E23" i="8"/>
  <c r="G23" i="8" s="1"/>
  <c r="H23" i="8" s="1"/>
  <c r="E22" i="8"/>
  <c r="G22" i="8" s="1"/>
  <c r="H22" i="8" s="1"/>
  <c r="G33" i="8" l="1"/>
  <c r="H33" i="8" s="1"/>
  <c r="G34" i="8"/>
  <c r="H34" i="8" s="1"/>
  <c r="G52" i="8"/>
  <c r="H52" i="8" s="1"/>
  <c r="G74" i="8"/>
  <c r="H74" i="8" s="1"/>
  <c r="G57" i="8"/>
  <c r="H57" i="8" s="1"/>
  <c r="G76" i="8"/>
  <c r="H76" i="8" s="1"/>
  <c r="G73" i="8"/>
  <c r="H73" i="8" s="1"/>
  <c r="G35" i="8"/>
  <c r="H35" i="8" s="1"/>
  <c r="G66" i="8"/>
  <c r="H66" i="8" s="1"/>
  <c r="G68" i="8"/>
  <c r="H68" i="8" s="1"/>
  <c r="G72" i="8"/>
  <c r="H72" i="8" s="1"/>
  <c r="E15" i="8"/>
  <c r="G15" i="8" s="1"/>
  <c r="H15" i="8" s="1"/>
  <c r="Z58" i="5" l="1"/>
  <c r="W56" i="5" l="1"/>
</calcChain>
</file>

<file path=xl/sharedStrings.xml><?xml version="1.0" encoding="utf-8"?>
<sst xmlns="http://schemas.openxmlformats.org/spreadsheetml/2006/main" count="1195" uniqueCount="103">
  <si>
    <t>N°</t>
  </si>
  <si>
    <t>PROFESIONAL</t>
  </si>
  <si>
    <t xml:space="preserve"> </t>
  </si>
  <si>
    <t>MUNICIPIO</t>
  </si>
  <si>
    <t>ESCALAFON</t>
  </si>
  <si>
    <t>AUXILIAR</t>
  </si>
  <si>
    <t>ADMINIST.</t>
  </si>
  <si>
    <t>TECNICO</t>
  </si>
  <si>
    <t>CANTIDAD</t>
  </si>
  <si>
    <t>GRADOS</t>
  </si>
  <si>
    <t>GENERO</t>
  </si>
  <si>
    <t>HOMBRE</t>
  </si>
  <si>
    <t>MUJER</t>
  </si>
  <si>
    <t>ESTAMENTO</t>
  </si>
  <si>
    <t>PLANTA</t>
  </si>
  <si>
    <t>CONTRATA</t>
  </si>
  <si>
    <t>Total</t>
  </si>
  <si>
    <t>AUXILAR</t>
  </si>
  <si>
    <t>TECNICO/A</t>
  </si>
  <si>
    <t>ADMINIST./A</t>
  </si>
  <si>
    <t>JEFATURAS</t>
  </si>
  <si>
    <t>DIRECTIVO/A</t>
  </si>
  <si>
    <t>MONTO ACTUAL ($)</t>
  </si>
  <si>
    <t xml:space="preserve">PLANTA </t>
  </si>
  <si>
    <t>MONTO PETITORIO ($)</t>
  </si>
  <si>
    <t>al 25%</t>
  </si>
  <si>
    <t>al 50%</t>
  </si>
  <si>
    <t>RECARGO</t>
  </si>
  <si>
    <t>N° Petitorio</t>
  </si>
  <si>
    <t>DIRECTIVOS</t>
  </si>
  <si>
    <t>OTROS ESCALAFONES</t>
  </si>
  <si>
    <t>DIRECTIVO, PROFESIONAL Y JEFATURAS</t>
  </si>
  <si>
    <t>ALCALDES</t>
  </si>
  <si>
    <t>DISMIN.PMGM</t>
  </si>
  <si>
    <t>DIFERENCIA COMPARACION ESCALA UNICA DE SUELDOS</t>
  </si>
  <si>
    <t>SOLICITUD DE INFORMACION POR DISMINUCION DE REMUNERACION POR ART. 9 ter ley 19803</t>
  </si>
  <si>
    <t>3 meses de Incentivo al 30,6%</t>
  </si>
  <si>
    <t>SOLICITUD DE INFORMACIÓN PERSONAL PLANTA Y CONTRATA EN GRADOS 20 AL 16</t>
  </si>
  <si>
    <t>SOLICITUD DE INFORMACIÓN - SERVICIO PROPIO DE RECOLECCION DE BASURA DOMICILIARIA</t>
  </si>
  <si>
    <t>GR°</t>
  </si>
  <si>
    <t>Año</t>
  </si>
  <si>
    <t>Reajuste</t>
  </si>
  <si>
    <t>Escala de Sueldos periodo 01 de DICIEMBRE DE 2021 al 31 de NOVIEMBRE 2022    Ley N° 21.405</t>
  </si>
  <si>
    <t>Alcaldes</t>
  </si>
  <si>
    <t>Directivos</t>
  </si>
  <si>
    <t>Profesionales</t>
  </si>
  <si>
    <t xml:space="preserve">Jefaturas </t>
  </si>
  <si>
    <t>Jefaturas ( sin titulo profesional con 50% Asig. Prof. )</t>
  </si>
  <si>
    <t>Técnicos</t>
  </si>
  <si>
    <t>Adinistrativos</t>
  </si>
  <si>
    <t>Auxiliares ( con otras funciones )</t>
  </si>
  <si>
    <t>Sueldo Base</t>
  </si>
  <si>
    <t>JEFATURA</t>
  </si>
  <si>
    <t>OTRO</t>
  </si>
  <si>
    <t>Funcionarios con Titulo y Sin Asignación Profesional</t>
  </si>
  <si>
    <t>Código SUBDERE Munic.</t>
  </si>
  <si>
    <t>SOLICITUD DE INFORMACIÓN HORAS EXTRAS AÑO 2019 y 2022</t>
  </si>
  <si>
    <t>A Ñ O   2 0 1 9</t>
  </si>
  <si>
    <t>A Ñ O   2 0 2 2</t>
  </si>
  <si>
    <t>SOLICITUD DE INFORMACIÓN BIENIOS DEL PERSONAL</t>
  </si>
  <si>
    <t>BASE DE CALCULO</t>
  </si>
  <si>
    <t>DISMIN. PMGM</t>
  </si>
  <si>
    <t>SOLICITUD DE INFORMACIÓN FUNCIONARIOS/AS CON POST TITULO U OTRO GRADO</t>
  </si>
  <si>
    <t xml:space="preserve">SOLICITUD DE INFORMACIÓN sobre CARGOS DIRECTIVO Y/O JEFATURA ASIGNADOS A PARTIR DEL 2 DE ENERO DE 2015 a FUNCIONARIOS/AS SIN TITULO </t>
  </si>
  <si>
    <t>SOLICITUD DE INFORMACION SOBRE EL % y MONTO DEL INCREMENTO PREVISIONAL a FUNCIONARIOS/AS MUNICIPALES</t>
  </si>
  <si>
    <t>(%) incremento Previsional Pagado</t>
  </si>
  <si>
    <t>Monto ($) Incremento Previsional Pagado</t>
  </si>
  <si>
    <t>Cantidad Viatico Nacional</t>
  </si>
  <si>
    <t>Cantidad Viático Internacional</t>
  </si>
  <si>
    <t>VIATICOS FUNCIONARIOS AÑO 2019</t>
  </si>
  <si>
    <t>VIATICOS FUNCIONARIOS AÑO 2022</t>
  </si>
  <si>
    <t>CANTIDAD de FUNCIONARIOS</t>
  </si>
  <si>
    <t>DESDE QUE AÑO POSEE SERVICIO PROPIO DE RECOLECCION DE BASURA</t>
  </si>
  <si>
    <t>AÑO</t>
  </si>
  <si>
    <t>NO POSEE</t>
  </si>
  <si>
    <t>BARREDORES</t>
  </si>
  <si>
    <t>PEONETAS</t>
  </si>
  <si>
    <t>CHOFERES</t>
  </si>
  <si>
    <t>SOLICITUD DE INFORMACIÓN COMPETENCIAS LABORALES CERTIFICADAS AÑO 2019 ( SUBDERE-CHILE VALORA)</t>
  </si>
  <si>
    <t>TIPO DE RECONOCIMIENTO Y/O BENEFICIO OTORGADO O ADQUIRIDO POR EL o LA FUNCIONARIA</t>
  </si>
  <si>
    <t>Planta</t>
  </si>
  <si>
    <t>Contrata</t>
  </si>
  <si>
    <t>DESCRIPCION DE SITUACIONES O SANCIONES ADMINISTRATIVAS POR PARTE DE LA CONTRALORIA GENERAL DE LA REPUBLICA POR PAGO DEL INCREMENTO PREVISIONAL EN BASE AL TOTAL DE LAS REMUNERACIONES.</t>
  </si>
  <si>
    <t>DESCRIPCION DE SITUACIONES ADMINISTRATIVAS O JUDICIALES: No aplica</t>
  </si>
  <si>
    <r>
      <rPr>
        <b/>
        <u/>
        <sz val="11"/>
        <color theme="1"/>
        <rFont val="Calibri"/>
        <family val="2"/>
        <scheme val="minor"/>
      </rPr>
      <t>Nota aclaratoria</t>
    </r>
    <r>
      <rPr>
        <sz val="11"/>
        <color theme="1"/>
        <rFont val="Calibri"/>
        <family val="2"/>
        <scheme val="minor"/>
      </rPr>
      <t>: Se mencionan los Directivos y jefaturas vigentes a  agosto 2022.</t>
    </r>
  </si>
  <si>
    <t>X</t>
  </si>
  <si>
    <t>CASABLANCA</t>
  </si>
  <si>
    <t>NO APLICA</t>
  </si>
  <si>
    <t>DISMIN.PMG</t>
  </si>
  <si>
    <t>Casablanca</t>
  </si>
  <si>
    <t>NOTA ACLARATORIA: NO APLICA PORQUE NO HAY DIFERENCIA  EN COMPARACION  ESCALA UNICA DE SUELDOS</t>
  </si>
  <si>
    <t>NOTA ACLARATORIA: EL CALCULO INDICADO CORRESPONDE A UN CARGO</t>
  </si>
  <si>
    <t>Manuel Jesus Venegas Albillar</t>
  </si>
  <si>
    <t>MVA/ags/dsc</t>
  </si>
  <si>
    <t>Director de la Dirección de Administración y Finanzas (S)</t>
  </si>
  <si>
    <t>indica valores en pesos y no horas trabajadas.</t>
  </si>
  <si>
    <r>
      <rPr>
        <b/>
        <u/>
        <sz val="11"/>
        <color theme="1"/>
        <rFont val="Calibri"/>
        <family val="2"/>
        <scheme val="minor"/>
      </rPr>
      <t>NOTA ACLARATORIA:</t>
    </r>
    <r>
      <rPr>
        <sz val="11"/>
        <color theme="1"/>
        <rFont val="Calibri"/>
        <family val="2"/>
        <scheme val="minor"/>
      </rPr>
      <t xml:space="preserve"> la información indicada en el recuadro correspondiente al año 2022, refleja las horas extras trabajadas en el mes de julio del presente año.</t>
    </r>
  </si>
  <si>
    <t xml:space="preserve">Es importante, mencionar que no contamos con la información del año 2019, la cual, no es de facil acceso, ya que trabajamos de forma manual y el sistema de remuneraciones solamente </t>
  </si>
  <si>
    <r>
      <rPr>
        <b/>
        <u/>
        <sz val="11"/>
        <color theme="1"/>
        <rFont val="Calibri"/>
        <family val="2"/>
        <scheme val="minor"/>
      </rPr>
      <t>Nota aclaratoria</t>
    </r>
    <r>
      <rPr>
        <sz val="11"/>
        <color theme="1"/>
        <rFont val="Calibri"/>
        <family val="2"/>
        <scheme val="minor"/>
      </rPr>
      <t>: Esta información corresponde al personal vigente al mes de agosto 2022.</t>
    </r>
  </si>
  <si>
    <r>
      <rPr>
        <b/>
        <u/>
        <sz val="11"/>
        <color theme="1"/>
        <rFont val="Calibri"/>
        <family val="2"/>
        <scheme val="minor"/>
      </rPr>
      <t>Nota aclaratoria</t>
    </r>
    <r>
      <rPr>
        <sz val="11"/>
        <color theme="1"/>
        <rFont val="Calibri"/>
        <family val="2"/>
        <scheme val="minor"/>
      </rPr>
      <t>: La municipalidad de Casablanca no cuenta con barredores ni peonetas, solamente contamos con auxliares cuya función es recolectar residuos</t>
    </r>
  </si>
  <si>
    <t>domiciliarios, en base a lo indicado anteriormente contamos en total con 33 funcionarios en estamento auxiliar.</t>
  </si>
  <si>
    <r>
      <rPr>
        <b/>
        <u/>
        <sz val="11"/>
        <color theme="1"/>
        <rFont val="Calibri"/>
        <family val="2"/>
        <scheme val="minor"/>
      </rPr>
      <t xml:space="preserve">Nota 2: </t>
    </r>
    <r>
      <rPr>
        <sz val="11"/>
        <color theme="1"/>
        <rFont val="Calibri"/>
        <family val="2"/>
        <scheme val="minor"/>
      </rPr>
      <t>Se desconoce el año de inicio del servicio propio de recolección de basura domiciliaria por parte de la municipalidad.</t>
    </r>
  </si>
  <si>
    <r>
      <t xml:space="preserve">DESCRIBIR BENEFICIO Y/O RECONOCIMIENTO MUNICIPAL: </t>
    </r>
    <r>
      <rPr>
        <b/>
        <sz val="11"/>
        <color theme="1"/>
        <rFont val="Calibri"/>
        <family val="2"/>
        <scheme val="minor"/>
      </rPr>
      <t>NO CONTAMOS CON LA INFORMACIÓN SOLICITADA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</si>
</sst>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-&quot;$&quot;\ * #,##0_-;\-&quot;$&quot;\ * #,##0_-;_-&quot;$&quot;\ * &quot;-&quot;??_-;_-@_-"/>
    <numFmt numFmtId="166" formatCode="0;[Red]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indexed="18"/>
      <name val="Times New Roman"/>
      <family val="1"/>
    </font>
    <font>
      <sz val="7.5"/>
      <color indexed="18"/>
      <name val="Times New Roman"/>
      <family val="1"/>
    </font>
    <font>
      <sz val="10"/>
      <name val="Times New Roman"/>
      <family val="1"/>
    </font>
    <font>
      <b/>
      <sz val="7.5"/>
      <color indexed="18"/>
      <name val="Times New Roman"/>
      <family val="1"/>
    </font>
    <font>
      <b/>
      <sz val="10"/>
      <color rgb="FF002060"/>
      <name val="Times New Roman"/>
      <family val="1"/>
    </font>
    <font>
      <sz val="9"/>
      <color indexed="18"/>
      <name val="Times New Roman"/>
      <family val="1"/>
    </font>
    <font>
      <sz val="7.5"/>
      <name val="Times New Roman"/>
      <family val="1"/>
    </font>
    <font>
      <sz val="6"/>
      <name val="Times New Roman"/>
      <family val="1"/>
    </font>
    <font>
      <b/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1">
    <xf numFmtId="0" fontId="0" fillId="0" borderId="0" xfId="0"/>
    <xf numFmtId="0" fontId="0" fillId="0" borderId="1" xfId="0" applyBorder="1"/>
    <xf numFmtId="0" fontId="0" fillId="5" borderId="1" xfId="0" applyFill="1" applyBorder="1"/>
    <xf numFmtId="3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32" xfId="0" applyBorder="1"/>
    <xf numFmtId="0" fontId="0" fillId="0" borderId="0" xfId="0" applyBorder="1"/>
    <xf numFmtId="0" fontId="0" fillId="0" borderId="33" xfId="0" applyBorder="1"/>
    <xf numFmtId="0" fontId="0" fillId="0" borderId="29" xfId="0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28" xfId="0" applyBorder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7" borderId="1" xfId="0" applyFill="1" applyBorder="1"/>
    <xf numFmtId="0" fontId="0" fillId="7" borderId="17" xfId="0" applyFill="1" applyBorder="1"/>
    <xf numFmtId="0" fontId="0" fillId="0" borderId="30" xfId="0" applyBorder="1"/>
    <xf numFmtId="0" fontId="0" fillId="0" borderId="29" xfId="0" applyFill="1" applyBorder="1"/>
    <xf numFmtId="0" fontId="0" fillId="0" borderId="28" xfId="0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30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7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3" xfId="0" applyBorder="1"/>
    <xf numFmtId="0" fontId="0" fillId="0" borderId="0" xfId="0" applyFill="1"/>
    <xf numFmtId="0" fontId="0" fillId="0" borderId="26" xfId="0" applyFill="1" applyBorder="1"/>
    <xf numFmtId="3" fontId="0" fillId="5" borderId="19" xfId="0" applyNumberFormat="1" applyFill="1" applyBorder="1"/>
    <xf numFmtId="3" fontId="0" fillId="5" borderId="1" xfId="0" applyNumberFormat="1" applyFill="1" applyBorder="1"/>
    <xf numFmtId="3" fontId="0" fillId="5" borderId="20" xfId="0" applyNumberFormat="1" applyFill="1" applyBorder="1"/>
    <xf numFmtId="3" fontId="0" fillId="0" borderId="0" xfId="0" applyNumberFormat="1" applyFill="1" applyBorder="1" applyAlignment="1">
      <alignment vertical="center" wrapText="1"/>
    </xf>
    <xf numFmtId="165" fontId="9" fillId="9" borderId="0" xfId="1" applyNumberFormat="1" applyFont="1" applyFill="1" applyBorder="1" applyAlignment="1">
      <alignment vertical="center"/>
    </xf>
    <xf numFmtId="165" fontId="10" fillId="9" borderId="0" xfId="1" applyNumberFormat="1" applyFont="1" applyFill="1" applyBorder="1" applyAlignment="1">
      <alignment vertical="center"/>
    </xf>
    <xf numFmtId="0" fontId="11" fillId="0" borderId="0" xfId="0" applyFont="1"/>
    <xf numFmtId="165" fontId="12" fillId="9" borderId="0" xfId="1" applyNumberFormat="1" applyFont="1" applyFill="1" applyBorder="1" applyAlignment="1">
      <alignment horizontal="right" vertical="center"/>
    </xf>
    <xf numFmtId="0" fontId="12" fillId="9" borderId="56" xfId="1" applyNumberFormat="1" applyFont="1" applyFill="1" applyBorder="1" applyAlignment="1">
      <alignment horizontal="center" vertical="center"/>
    </xf>
    <xf numFmtId="0" fontId="11" fillId="9" borderId="0" xfId="0" applyFont="1" applyFill="1"/>
    <xf numFmtId="10" fontId="14" fillId="8" borderId="57" xfId="0" applyNumberFormat="1" applyFont="1" applyFill="1" applyBorder="1" applyAlignment="1">
      <alignment horizontal="center" vertical="center" wrapText="1"/>
    </xf>
    <xf numFmtId="10" fontId="10" fillId="8" borderId="58" xfId="0" applyNumberFormat="1" applyFont="1" applyFill="1" applyBorder="1" applyAlignment="1">
      <alignment horizontal="center" vertical="center" wrapText="1"/>
    </xf>
    <xf numFmtId="0" fontId="15" fillId="9" borderId="0" xfId="0" applyFont="1" applyFill="1"/>
    <xf numFmtId="0" fontId="15" fillId="9" borderId="0" xfId="0" applyFont="1" applyFill="1" applyAlignment="1">
      <alignment vertical="center"/>
    </xf>
    <xf numFmtId="0" fontId="15" fillId="9" borderId="0" xfId="0" applyFont="1" applyFill="1" applyAlignment="1"/>
    <xf numFmtId="166" fontId="9" fillId="10" borderId="57" xfId="0" applyNumberFormat="1" applyFont="1" applyFill="1" applyBorder="1" applyAlignment="1">
      <alignment horizontal="center" vertical="center"/>
    </xf>
    <xf numFmtId="0" fontId="15" fillId="9" borderId="57" xfId="0" applyNumberFormat="1" applyFont="1" applyFill="1" applyBorder="1" applyAlignment="1">
      <alignment horizontal="left" vertical="center" indent="1"/>
    </xf>
    <xf numFmtId="0" fontId="15" fillId="9" borderId="0" xfId="0" applyFont="1" applyFill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6" fillId="9" borderId="0" xfId="0" applyFont="1" applyFill="1" applyAlignment="1">
      <alignment horizontal="center" vertical="center"/>
    </xf>
    <xf numFmtId="0" fontId="11" fillId="11" borderId="0" xfId="0" applyFont="1" applyFill="1"/>
    <xf numFmtId="166" fontId="9" fillId="11" borderId="57" xfId="0" applyNumberFormat="1" applyFont="1" applyFill="1" applyBorder="1" applyAlignment="1">
      <alignment horizontal="center" vertical="center"/>
    </xf>
    <xf numFmtId="3" fontId="0" fillId="0" borderId="29" xfId="0" applyNumberFormat="1" applyBorder="1"/>
    <xf numFmtId="0" fontId="0" fillId="5" borderId="41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5" fillId="9" borderId="63" xfId="1" applyNumberFormat="1" applyFont="1" applyFill="1" applyBorder="1" applyAlignment="1">
      <alignment horizontal="center" vertical="center"/>
    </xf>
    <xf numFmtId="165" fontId="15" fillId="9" borderId="64" xfId="1" applyNumberFormat="1" applyFont="1" applyFill="1" applyBorder="1" applyAlignment="1">
      <alignment horizontal="center" vertical="center"/>
    </xf>
    <xf numFmtId="165" fontId="15" fillId="9" borderId="65" xfId="1" applyNumberFormat="1" applyFont="1" applyFill="1" applyBorder="1" applyAlignment="1">
      <alignment horizontal="center" vertical="center"/>
    </xf>
    <xf numFmtId="165" fontId="15" fillId="9" borderId="66" xfId="1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13" xfId="0" applyFill="1" applyBorder="1"/>
    <xf numFmtId="0" fontId="0" fillId="0" borderId="37" xfId="0" applyBorder="1"/>
    <xf numFmtId="0" fontId="0" fillId="0" borderId="40" xfId="0" applyBorder="1"/>
    <xf numFmtId="0" fontId="0" fillId="0" borderId="67" xfId="0" applyBorder="1"/>
    <xf numFmtId="0" fontId="0" fillId="0" borderId="36" xfId="0" applyBorder="1"/>
    <xf numFmtId="0" fontId="0" fillId="0" borderId="46" xfId="0" applyBorder="1"/>
    <xf numFmtId="0" fontId="0" fillId="0" borderId="67" xfId="0" applyFill="1" applyBorder="1"/>
    <xf numFmtId="0" fontId="0" fillId="0" borderId="22" xfId="0" applyFill="1" applyBorder="1"/>
    <xf numFmtId="3" fontId="0" fillId="0" borderId="29" xfId="0" applyNumberFormat="1" applyFill="1" applyBorder="1"/>
    <xf numFmtId="3" fontId="0" fillId="0" borderId="0" xfId="0" applyNumberFormat="1" applyFill="1" applyBorder="1"/>
    <xf numFmtId="3" fontId="0" fillId="0" borderId="33" xfId="0" applyNumberFormat="1" applyFill="1" applyBorder="1"/>
    <xf numFmtId="3" fontId="0" fillId="0" borderId="32" xfId="0" applyNumberFormat="1" applyFill="1" applyBorder="1"/>
    <xf numFmtId="0" fontId="6" fillId="7" borderId="17" xfId="0" applyFont="1" applyFill="1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69" xfId="0" applyFill="1" applyBorder="1"/>
    <xf numFmtId="0" fontId="0" fillId="0" borderId="72" xfId="0" applyFill="1" applyBorder="1"/>
    <xf numFmtId="0" fontId="0" fillId="0" borderId="74" xfId="0" applyBorder="1"/>
    <xf numFmtId="0" fontId="0" fillId="0" borderId="75" xfId="0" applyFill="1" applyBorder="1"/>
    <xf numFmtId="0" fontId="0" fillId="0" borderId="75" xfId="0" applyBorder="1"/>
    <xf numFmtId="0" fontId="0" fillId="0" borderId="76" xfId="0" applyBorder="1"/>
    <xf numFmtId="0" fontId="0" fillId="0" borderId="77" xfId="0" applyFill="1" applyBorder="1"/>
    <xf numFmtId="0" fontId="0" fillId="0" borderId="40" xfId="0" applyFill="1" applyBorder="1"/>
    <xf numFmtId="0" fontId="0" fillId="0" borderId="50" xfId="0" applyFill="1" applyBorder="1"/>
    <xf numFmtId="3" fontId="0" fillId="0" borderId="78" xfId="0" applyNumberFormat="1" applyFill="1" applyBorder="1"/>
    <xf numFmtId="3" fontId="0" fillId="0" borderId="69" xfId="0" applyNumberFormat="1" applyFill="1" applyBorder="1"/>
    <xf numFmtId="3" fontId="0" fillId="0" borderId="70" xfId="0" applyNumberFormat="1" applyFill="1" applyBorder="1"/>
    <xf numFmtId="3" fontId="0" fillId="0" borderId="68" xfId="0" applyNumberFormat="1" applyFill="1" applyBorder="1"/>
    <xf numFmtId="0" fontId="4" fillId="0" borderId="69" xfId="0" applyFont="1" applyBorder="1"/>
    <xf numFmtId="3" fontId="0" fillId="0" borderId="69" xfId="0" applyNumberFormat="1" applyBorder="1" applyAlignment="1">
      <alignment wrapText="1"/>
    </xf>
    <xf numFmtId="0" fontId="0" fillId="2" borderId="17" xfId="0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4" borderId="1" xfId="0" applyFont="1" applyFill="1" applyBorder="1"/>
    <xf numFmtId="166" fontId="9" fillId="10" borderId="58" xfId="0" applyNumberFormat="1" applyFont="1" applyFill="1" applyBorder="1" applyAlignment="1">
      <alignment horizontal="center" vertical="center"/>
    </xf>
    <xf numFmtId="0" fontId="0" fillId="0" borderId="87" xfId="0" applyBorder="1"/>
    <xf numFmtId="0" fontId="0" fillId="0" borderId="89" xfId="0" applyBorder="1"/>
    <xf numFmtId="0" fontId="0" fillId="0" borderId="87" xfId="0" applyFill="1" applyBorder="1"/>
    <xf numFmtId="0" fontId="0" fillId="0" borderId="46" xfId="0" applyFill="1" applyBorder="1"/>
    <xf numFmtId="0" fontId="0" fillId="0" borderId="93" xfId="0" applyBorder="1"/>
    <xf numFmtId="0" fontId="0" fillId="7" borderId="43" xfId="0" applyFill="1" applyBorder="1" applyAlignment="1">
      <alignment horizontal="center"/>
    </xf>
    <xf numFmtId="0" fontId="0" fillId="7" borderId="47" xfId="0" applyFill="1" applyBorder="1"/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94" xfId="0" applyBorder="1"/>
    <xf numFmtId="166" fontId="10" fillId="8" borderId="102" xfId="0" applyNumberFormat="1" applyFont="1" applyFill="1" applyBorder="1" applyAlignment="1">
      <alignment vertical="center" wrapText="1"/>
    </xf>
    <xf numFmtId="42" fontId="15" fillId="0" borderId="103" xfId="0" applyNumberFormat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4" borderId="17" xfId="0" applyFont="1" applyFill="1" applyBorder="1"/>
    <xf numFmtId="0" fontId="0" fillId="4" borderId="17" xfId="0" applyFont="1" applyFill="1" applyBorder="1" applyAlignment="1">
      <alignment vertical="center" wrapText="1"/>
    </xf>
    <xf numFmtId="0" fontId="1" fillId="5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7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87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1" fontId="0" fillId="0" borderId="18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7" borderId="17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39" xfId="0" applyFont="1" applyFill="1" applyBorder="1" applyAlignment="1">
      <alignment vertical="center" wrapText="1"/>
    </xf>
    <xf numFmtId="0" fontId="1" fillId="3" borderId="42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12" borderId="53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9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86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88" xfId="0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0" fillId="0" borderId="24" xfId="0" applyNumberFormat="1" applyBorder="1" applyAlignment="1">
      <alignment horizontal="center" vertical="center" wrapText="1"/>
    </xf>
    <xf numFmtId="0" fontId="0" fillId="7" borderId="24" xfId="0" applyFill="1" applyBorder="1" applyAlignment="1">
      <alignment vertical="center" wrapText="1"/>
    </xf>
    <xf numFmtId="0" fontId="0" fillId="7" borderId="4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/>
    </xf>
    <xf numFmtId="0" fontId="2" fillId="7" borderId="53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4" fillId="0" borderId="68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 wrapText="1"/>
    </xf>
    <xf numFmtId="0" fontId="8" fillId="7" borderId="79" xfId="0" applyFont="1" applyFill="1" applyBorder="1" applyAlignment="1">
      <alignment horizontal="center" vertical="center" wrapText="1"/>
    </xf>
    <xf numFmtId="0" fontId="1" fillId="7" borderId="80" xfId="0" applyFont="1" applyFill="1" applyBorder="1" applyAlignment="1">
      <alignment horizontal="center" vertical="center" wrapText="1"/>
    </xf>
    <xf numFmtId="0" fontId="1" fillId="7" borderId="91" xfId="0" applyFont="1" applyFill="1" applyBorder="1" applyAlignment="1">
      <alignment horizontal="center" vertical="center" wrapText="1"/>
    </xf>
    <xf numFmtId="0" fontId="1" fillId="7" borderId="81" xfId="0" applyFont="1" applyFill="1" applyBorder="1" applyAlignment="1">
      <alignment horizontal="center" vertical="center" wrapText="1"/>
    </xf>
    <xf numFmtId="0" fontId="1" fillId="7" borderId="82" xfId="0" applyFont="1" applyFill="1" applyBorder="1" applyAlignment="1">
      <alignment horizontal="center" vertical="center" wrapText="1"/>
    </xf>
    <xf numFmtId="0" fontId="1" fillId="7" borderId="83" xfId="0" applyFont="1" applyFill="1" applyBorder="1" applyAlignment="1">
      <alignment horizontal="center" vertical="center" wrapText="1"/>
    </xf>
    <xf numFmtId="0" fontId="1" fillId="7" borderId="92" xfId="0" applyFont="1" applyFill="1" applyBorder="1" applyAlignment="1">
      <alignment horizontal="center" vertical="center" wrapText="1"/>
    </xf>
    <xf numFmtId="0" fontId="1" fillId="7" borderId="84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25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0" fillId="14" borderId="24" xfId="0" applyFill="1" applyBorder="1" applyAlignment="1">
      <alignment horizontal="center" vertical="center" wrapText="1"/>
    </xf>
    <xf numFmtId="0" fontId="0" fillId="14" borderId="53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1" fontId="0" fillId="0" borderId="42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6" borderId="24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2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43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" fontId="0" fillId="0" borderId="47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horizontal="center" vertical="center" wrapText="1"/>
    </xf>
    <xf numFmtId="0" fontId="1" fillId="13" borderId="27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 vertical="center" wrapText="1"/>
    </xf>
    <xf numFmtId="0" fontId="1" fillId="13" borderId="33" xfId="0" applyFont="1" applyFill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center" vertical="center" wrapText="1"/>
    </xf>
    <xf numFmtId="0" fontId="10" fillId="8" borderId="57" xfId="0" applyFont="1" applyFill="1" applyBorder="1" applyAlignment="1">
      <alignment horizontal="left" vertical="center" wrapText="1" indent="2"/>
    </xf>
    <xf numFmtId="0" fontId="10" fillId="8" borderId="58" xfId="0" applyFont="1" applyFill="1" applyBorder="1" applyAlignment="1">
      <alignment horizontal="left" vertical="center" wrapText="1" indent="2"/>
    </xf>
    <xf numFmtId="0" fontId="13" fillId="8" borderId="59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0" fillId="8" borderId="60" xfId="0" applyFont="1" applyFill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01" xfId="0" applyBorder="1" applyAlignment="1">
      <alignment vertical="center" wrapText="1"/>
    </xf>
    <xf numFmtId="166" fontId="10" fillId="8" borderId="60" xfId="0" applyNumberFormat="1" applyFont="1" applyFill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15" borderId="26" xfId="0" applyFill="1" applyBorder="1" applyAlignment="1">
      <alignment vertical="center" wrapText="1"/>
    </xf>
    <xf numFmtId="0" fontId="0" fillId="15" borderId="32" xfId="0" applyFill="1" applyBorder="1" applyAlignment="1">
      <alignment vertical="center" wrapText="1"/>
    </xf>
    <xf numFmtId="0" fontId="0" fillId="15" borderId="27" xfId="0" applyFill="1" applyBorder="1" applyAlignment="1">
      <alignment vertical="center" wrapText="1"/>
    </xf>
    <xf numFmtId="0" fontId="0" fillId="15" borderId="28" xfId="0" applyFill="1" applyBorder="1" applyAlignment="1">
      <alignment vertical="center" wrapText="1"/>
    </xf>
    <xf numFmtId="0" fontId="0" fillId="15" borderId="0" xfId="0" applyFill="1" applyBorder="1" applyAlignment="1">
      <alignment vertical="center" wrapText="1"/>
    </xf>
    <xf numFmtId="0" fontId="0" fillId="15" borderId="29" xfId="0" applyFill="1" applyBorder="1" applyAlignment="1">
      <alignment vertical="center" wrapText="1"/>
    </xf>
    <xf numFmtId="0" fontId="0" fillId="15" borderId="30" xfId="0" applyFill="1" applyBorder="1" applyAlignment="1">
      <alignment vertical="center" wrapText="1"/>
    </xf>
    <xf numFmtId="0" fontId="0" fillId="15" borderId="33" xfId="0" applyFill="1" applyBorder="1" applyAlignment="1">
      <alignment vertical="center" wrapText="1"/>
    </xf>
    <xf numFmtId="0" fontId="0" fillId="15" borderId="31" xfId="0" applyFill="1" applyBorder="1" applyAlignment="1">
      <alignment vertical="center" wrapText="1"/>
    </xf>
    <xf numFmtId="0" fontId="0" fillId="15" borderId="26" xfId="0" applyFill="1" applyBorder="1" applyAlignment="1">
      <alignment vertical="top" wrapText="1"/>
    </xf>
    <xf numFmtId="0" fontId="0" fillId="15" borderId="32" xfId="0" applyFill="1" applyBorder="1" applyAlignment="1">
      <alignment vertical="top" wrapText="1"/>
    </xf>
    <xf numFmtId="0" fontId="0" fillId="15" borderId="27" xfId="0" applyFill="1" applyBorder="1" applyAlignment="1">
      <alignment vertical="top" wrapText="1"/>
    </xf>
    <xf numFmtId="0" fontId="0" fillId="15" borderId="28" xfId="0" applyFill="1" applyBorder="1" applyAlignment="1">
      <alignment vertical="top" wrapText="1"/>
    </xf>
    <xf numFmtId="0" fontId="0" fillId="15" borderId="0" xfId="0" applyFill="1" applyBorder="1" applyAlignment="1">
      <alignment vertical="top" wrapText="1"/>
    </xf>
    <xf numFmtId="0" fontId="0" fillId="15" borderId="29" xfId="0" applyFill="1" applyBorder="1" applyAlignment="1">
      <alignment vertical="top" wrapText="1"/>
    </xf>
    <xf numFmtId="0" fontId="0" fillId="15" borderId="30" xfId="0" applyFill="1" applyBorder="1" applyAlignment="1">
      <alignment vertical="top" wrapText="1"/>
    </xf>
    <xf numFmtId="0" fontId="0" fillId="15" borderId="33" xfId="0" applyFill="1" applyBorder="1" applyAlignment="1">
      <alignment vertical="top" wrapText="1"/>
    </xf>
    <xf numFmtId="0" fontId="0" fillId="15" borderId="31" xfId="0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  <color rgb="FF99FF99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L42"/>
  <sheetViews>
    <sheetView topLeftCell="A10" workbookViewId="0">
      <selection activeCell="N36" sqref="N36"/>
    </sheetView>
  </sheetViews>
  <sheetFormatPr baseColWidth="10" defaultRowHeight="15" x14ac:dyDescent="0.25"/>
  <cols>
    <col min="1" max="1" width="7.5703125" customWidth="1"/>
    <col min="2" max="2" width="11.42578125" bestFit="1" customWidth="1"/>
    <col min="12" max="12" width="5" customWidth="1"/>
  </cols>
  <sheetData>
    <row r="3" spans="1:12" x14ac:dyDescent="0.25">
      <c r="D3" s="1"/>
    </row>
    <row r="4" spans="1:12" ht="15.75" thickBot="1" x14ac:dyDescent="0.3"/>
    <row r="5" spans="1:12" ht="15" customHeight="1" thickBot="1" x14ac:dyDescent="0.3">
      <c r="B5" s="210" t="s">
        <v>55</v>
      </c>
      <c r="C5" s="228" t="s">
        <v>3</v>
      </c>
      <c r="D5" s="222" t="s">
        <v>54</v>
      </c>
      <c r="E5" s="223"/>
      <c r="F5" s="223"/>
      <c r="G5" s="224"/>
      <c r="H5" s="13" t="s">
        <v>2</v>
      </c>
      <c r="I5" s="13"/>
    </row>
    <row r="6" spans="1:12" ht="27.75" customHeight="1" thickBot="1" x14ac:dyDescent="0.3">
      <c r="A6" s="69" t="s">
        <v>0</v>
      </c>
      <c r="B6" s="211"/>
      <c r="C6" s="229"/>
      <c r="D6" s="225"/>
      <c r="E6" s="226"/>
      <c r="F6" s="226"/>
      <c r="G6" s="227"/>
      <c r="H6" s="218" t="s">
        <v>10</v>
      </c>
      <c r="I6" s="219"/>
      <c r="J6" s="220" t="s">
        <v>13</v>
      </c>
      <c r="K6" s="221"/>
      <c r="L6" s="21"/>
    </row>
    <row r="7" spans="1:12" ht="15.75" thickBot="1" x14ac:dyDescent="0.3">
      <c r="A7" s="236">
        <v>1</v>
      </c>
      <c r="B7" s="237" t="s">
        <v>2</v>
      </c>
      <c r="C7" s="230" t="s">
        <v>89</v>
      </c>
      <c r="D7" s="134" t="s">
        <v>4</v>
      </c>
      <c r="E7" s="135" t="s">
        <v>8</v>
      </c>
      <c r="F7" s="136" t="s">
        <v>9</v>
      </c>
      <c r="G7" s="137" t="s">
        <v>8</v>
      </c>
      <c r="H7" s="138" t="s">
        <v>11</v>
      </c>
      <c r="I7" s="139" t="s">
        <v>12</v>
      </c>
      <c r="J7" s="140" t="s">
        <v>14</v>
      </c>
      <c r="K7" s="141" t="s">
        <v>15</v>
      </c>
      <c r="L7" s="22"/>
    </row>
    <row r="8" spans="1:12" x14ac:dyDescent="0.25">
      <c r="A8" s="237"/>
      <c r="B8" s="237"/>
      <c r="C8" s="231"/>
      <c r="D8" s="215" t="s">
        <v>5</v>
      </c>
      <c r="E8" s="212">
        <v>0</v>
      </c>
      <c r="F8" s="142">
        <v>13</v>
      </c>
      <c r="G8" s="143">
        <v>0</v>
      </c>
      <c r="H8" s="143" t="s">
        <v>87</v>
      </c>
      <c r="I8" s="143" t="s">
        <v>87</v>
      </c>
      <c r="J8" s="144" t="s">
        <v>87</v>
      </c>
      <c r="K8" s="145" t="s">
        <v>87</v>
      </c>
      <c r="L8" s="11"/>
    </row>
    <row r="9" spans="1:12" x14ac:dyDescent="0.25">
      <c r="A9" s="237"/>
      <c r="B9" s="237"/>
      <c r="C9" s="231"/>
      <c r="D9" s="216"/>
      <c r="E9" s="213"/>
      <c r="F9" s="146">
        <v>14</v>
      </c>
      <c r="G9" s="147">
        <v>0</v>
      </c>
      <c r="H9" s="147" t="s">
        <v>87</v>
      </c>
      <c r="I9" s="148" t="s">
        <v>87</v>
      </c>
      <c r="J9" s="147" t="s">
        <v>87</v>
      </c>
      <c r="K9" s="149" t="s">
        <v>87</v>
      </c>
      <c r="L9" s="15"/>
    </row>
    <row r="10" spans="1:12" x14ac:dyDescent="0.25">
      <c r="A10" s="237"/>
      <c r="B10" s="237"/>
      <c r="C10" s="231"/>
      <c r="D10" s="216"/>
      <c r="E10" s="213"/>
      <c r="F10" s="146">
        <v>15</v>
      </c>
      <c r="G10" s="147">
        <v>0</v>
      </c>
      <c r="H10" s="147" t="s">
        <v>87</v>
      </c>
      <c r="I10" s="148" t="s">
        <v>87</v>
      </c>
      <c r="J10" s="147" t="s">
        <v>87</v>
      </c>
      <c r="K10" s="149" t="s">
        <v>87</v>
      </c>
      <c r="L10" s="15"/>
    </row>
    <row r="11" spans="1:12" x14ac:dyDescent="0.25">
      <c r="A11" s="237"/>
      <c r="B11" s="237"/>
      <c r="C11" s="231"/>
      <c r="D11" s="216"/>
      <c r="E11" s="213"/>
      <c r="F11" s="146">
        <v>16</v>
      </c>
      <c r="G11" s="147">
        <v>0</v>
      </c>
      <c r="H11" s="147" t="s">
        <v>87</v>
      </c>
      <c r="I11" s="148" t="s">
        <v>87</v>
      </c>
      <c r="J11" s="147" t="s">
        <v>87</v>
      </c>
      <c r="K11" s="149" t="s">
        <v>87</v>
      </c>
      <c r="L11" s="15"/>
    </row>
    <row r="12" spans="1:12" x14ac:dyDescent="0.25">
      <c r="A12" s="237"/>
      <c r="B12" s="237"/>
      <c r="C12" s="231"/>
      <c r="D12" s="216"/>
      <c r="E12" s="213"/>
      <c r="F12" s="146">
        <v>17</v>
      </c>
      <c r="G12" s="147">
        <v>0</v>
      </c>
      <c r="H12" s="147" t="s">
        <v>87</v>
      </c>
      <c r="I12" s="148" t="s">
        <v>87</v>
      </c>
      <c r="J12" s="147" t="s">
        <v>87</v>
      </c>
      <c r="K12" s="149" t="s">
        <v>87</v>
      </c>
      <c r="L12" s="15"/>
    </row>
    <row r="13" spans="1:12" x14ac:dyDescent="0.25">
      <c r="A13" s="237"/>
      <c r="B13" s="237"/>
      <c r="C13" s="231"/>
      <c r="D13" s="216"/>
      <c r="E13" s="213"/>
      <c r="F13" s="146">
        <v>18</v>
      </c>
      <c r="G13" s="147">
        <v>0</v>
      </c>
      <c r="H13" s="147" t="s">
        <v>87</v>
      </c>
      <c r="I13" s="148" t="s">
        <v>87</v>
      </c>
      <c r="J13" s="147" t="s">
        <v>87</v>
      </c>
      <c r="K13" s="149" t="s">
        <v>87</v>
      </c>
      <c r="L13" s="15"/>
    </row>
    <row r="14" spans="1:12" x14ac:dyDescent="0.25">
      <c r="A14" s="237"/>
      <c r="B14" s="237"/>
      <c r="C14" s="231"/>
      <c r="D14" s="216"/>
      <c r="E14" s="213"/>
      <c r="F14" s="146">
        <v>19</v>
      </c>
      <c r="G14" s="147">
        <v>0</v>
      </c>
      <c r="H14" s="147" t="s">
        <v>87</v>
      </c>
      <c r="I14" s="148" t="s">
        <v>87</v>
      </c>
      <c r="J14" s="147" t="s">
        <v>87</v>
      </c>
      <c r="K14" s="149" t="s">
        <v>87</v>
      </c>
      <c r="L14" s="15"/>
    </row>
    <row r="15" spans="1:12" ht="15.75" thickBot="1" x14ac:dyDescent="0.3">
      <c r="A15" s="237"/>
      <c r="B15" s="237"/>
      <c r="C15" s="231"/>
      <c r="D15" s="217"/>
      <c r="E15" s="214"/>
      <c r="F15" s="150">
        <v>20</v>
      </c>
      <c r="G15" s="151">
        <v>0</v>
      </c>
      <c r="H15" s="151" t="s">
        <v>87</v>
      </c>
      <c r="I15" s="152" t="s">
        <v>87</v>
      </c>
      <c r="J15" s="151" t="s">
        <v>87</v>
      </c>
      <c r="K15" s="153" t="s">
        <v>87</v>
      </c>
      <c r="L15" s="15"/>
    </row>
    <row r="16" spans="1:12" x14ac:dyDescent="0.25">
      <c r="A16" s="237"/>
      <c r="B16" s="237"/>
      <c r="C16" s="231"/>
      <c r="D16" s="215" t="s">
        <v>6</v>
      </c>
      <c r="E16" s="212">
        <v>1</v>
      </c>
      <c r="F16" s="154">
        <v>11</v>
      </c>
      <c r="G16" s="143">
        <v>0</v>
      </c>
      <c r="H16" s="143" t="s">
        <v>87</v>
      </c>
      <c r="I16" s="155" t="s">
        <v>87</v>
      </c>
      <c r="J16" s="143" t="s">
        <v>87</v>
      </c>
      <c r="K16" s="156" t="s">
        <v>87</v>
      </c>
      <c r="L16" s="15"/>
    </row>
    <row r="17" spans="1:12" x14ac:dyDescent="0.25">
      <c r="A17" s="237"/>
      <c r="B17" s="237"/>
      <c r="C17" s="231"/>
      <c r="D17" s="216"/>
      <c r="E17" s="213"/>
      <c r="F17" s="157">
        <v>12</v>
      </c>
      <c r="G17" s="147">
        <v>1</v>
      </c>
      <c r="H17" s="147" t="s">
        <v>87</v>
      </c>
      <c r="I17" s="148" t="s">
        <v>85</v>
      </c>
      <c r="J17" s="147" t="s">
        <v>85</v>
      </c>
      <c r="K17" s="149" t="s">
        <v>87</v>
      </c>
      <c r="L17" s="15"/>
    </row>
    <row r="18" spans="1:12" x14ac:dyDescent="0.25">
      <c r="A18" s="237"/>
      <c r="B18" s="237"/>
      <c r="C18" s="231"/>
      <c r="D18" s="216"/>
      <c r="E18" s="213"/>
      <c r="F18" s="157">
        <v>13</v>
      </c>
      <c r="G18" s="147">
        <v>0</v>
      </c>
      <c r="H18" s="147" t="s">
        <v>87</v>
      </c>
      <c r="I18" s="148" t="s">
        <v>87</v>
      </c>
      <c r="J18" s="147" t="s">
        <v>87</v>
      </c>
      <c r="K18" s="149" t="s">
        <v>87</v>
      </c>
      <c r="L18" s="15"/>
    </row>
    <row r="19" spans="1:12" x14ac:dyDescent="0.25">
      <c r="A19" s="237"/>
      <c r="B19" s="237"/>
      <c r="C19" s="231"/>
      <c r="D19" s="216"/>
      <c r="E19" s="213"/>
      <c r="F19" s="157">
        <v>14</v>
      </c>
      <c r="G19" s="147">
        <v>0</v>
      </c>
      <c r="H19" s="147" t="s">
        <v>87</v>
      </c>
      <c r="I19" s="148" t="s">
        <v>87</v>
      </c>
      <c r="J19" s="147" t="s">
        <v>87</v>
      </c>
      <c r="K19" s="149" t="s">
        <v>87</v>
      </c>
      <c r="L19" s="15"/>
    </row>
    <row r="20" spans="1:12" x14ac:dyDescent="0.25">
      <c r="A20" s="237"/>
      <c r="B20" s="237"/>
      <c r="C20" s="231"/>
      <c r="D20" s="216"/>
      <c r="E20" s="213"/>
      <c r="F20" s="157">
        <v>15</v>
      </c>
      <c r="G20" s="147">
        <v>0</v>
      </c>
      <c r="H20" s="147" t="s">
        <v>87</v>
      </c>
      <c r="I20" s="148" t="s">
        <v>87</v>
      </c>
      <c r="J20" s="147" t="s">
        <v>87</v>
      </c>
      <c r="K20" s="149" t="s">
        <v>87</v>
      </c>
      <c r="L20" s="15"/>
    </row>
    <row r="21" spans="1:12" x14ac:dyDescent="0.25">
      <c r="A21" s="237"/>
      <c r="B21" s="237"/>
      <c r="C21" s="231"/>
      <c r="D21" s="216"/>
      <c r="E21" s="213"/>
      <c r="F21" s="157">
        <v>16</v>
      </c>
      <c r="G21" s="147">
        <v>0</v>
      </c>
      <c r="H21" s="147" t="s">
        <v>87</v>
      </c>
      <c r="I21" s="148" t="s">
        <v>87</v>
      </c>
      <c r="J21" s="147" t="s">
        <v>87</v>
      </c>
      <c r="K21" s="149" t="s">
        <v>87</v>
      </c>
      <c r="L21" s="15"/>
    </row>
    <row r="22" spans="1:12" x14ac:dyDescent="0.25">
      <c r="A22" s="237"/>
      <c r="B22" s="237"/>
      <c r="C22" s="231"/>
      <c r="D22" s="216"/>
      <c r="E22" s="213"/>
      <c r="F22" s="157">
        <v>17</v>
      </c>
      <c r="G22" s="147">
        <v>0</v>
      </c>
      <c r="H22" s="147" t="s">
        <v>87</v>
      </c>
      <c r="I22" s="148" t="s">
        <v>87</v>
      </c>
      <c r="J22" s="147" t="s">
        <v>87</v>
      </c>
      <c r="K22" s="149" t="s">
        <v>87</v>
      </c>
      <c r="L22" s="15"/>
    </row>
    <row r="23" spans="1:12" ht="15.75" thickBot="1" x14ac:dyDescent="0.3">
      <c r="A23" s="237"/>
      <c r="B23" s="237"/>
      <c r="C23" s="231"/>
      <c r="D23" s="217"/>
      <c r="E23" s="214"/>
      <c r="F23" s="158">
        <v>18</v>
      </c>
      <c r="G23" s="151">
        <v>0</v>
      </c>
      <c r="H23" s="159" t="s">
        <v>87</v>
      </c>
      <c r="I23" s="160" t="s">
        <v>87</v>
      </c>
      <c r="J23" s="159" t="s">
        <v>87</v>
      </c>
      <c r="K23" s="161" t="s">
        <v>87</v>
      </c>
      <c r="L23" s="15"/>
    </row>
    <row r="24" spans="1:12" x14ac:dyDescent="0.25">
      <c r="A24" s="237"/>
      <c r="B24" s="237"/>
      <c r="C24" s="231"/>
      <c r="D24" s="215" t="s">
        <v>7</v>
      </c>
      <c r="E24" s="212">
        <v>15</v>
      </c>
      <c r="F24" s="154">
        <v>9</v>
      </c>
      <c r="G24" s="155">
        <v>0</v>
      </c>
      <c r="H24" s="162" t="s">
        <v>87</v>
      </c>
      <c r="I24" s="143" t="s">
        <v>87</v>
      </c>
      <c r="J24" s="143" t="s">
        <v>87</v>
      </c>
      <c r="K24" s="156" t="s">
        <v>87</v>
      </c>
      <c r="L24" s="15"/>
    </row>
    <row r="25" spans="1:12" x14ac:dyDescent="0.25">
      <c r="A25" s="237"/>
      <c r="B25" s="237"/>
      <c r="C25" s="231"/>
      <c r="D25" s="216"/>
      <c r="E25" s="213"/>
      <c r="F25" s="157">
        <v>10</v>
      </c>
      <c r="G25" s="148">
        <v>1</v>
      </c>
      <c r="H25" s="163" t="s">
        <v>87</v>
      </c>
      <c r="I25" s="147" t="s">
        <v>85</v>
      </c>
      <c r="J25" s="147" t="s">
        <v>85</v>
      </c>
      <c r="K25" s="149" t="s">
        <v>87</v>
      </c>
      <c r="L25" s="15"/>
    </row>
    <row r="26" spans="1:12" x14ac:dyDescent="0.25">
      <c r="A26" s="237"/>
      <c r="B26" s="237"/>
      <c r="C26" s="231"/>
      <c r="D26" s="216"/>
      <c r="E26" s="213"/>
      <c r="F26" s="157">
        <v>11</v>
      </c>
      <c r="G26" s="148">
        <v>1</v>
      </c>
      <c r="H26" s="163" t="s">
        <v>87</v>
      </c>
      <c r="I26" s="147" t="s">
        <v>85</v>
      </c>
      <c r="J26" s="147" t="s">
        <v>87</v>
      </c>
      <c r="K26" s="149" t="s">
        <v>85</v>
      </c>
      <c r="L26" s="15"/>
    </row>
    <row r="27" spans="1:12" x14ac:dyDescent="0.25">
      <c r="A27" s="237"/>
      <c r="B27" s="237"/>
      <c r="C27" s="231"/>
      <c r="D27" s="216"/>
      <c r="E27" s="213"/>
      <c r="F27" s="157">
        <v>12</v>
      </c>
      <c r="G27" s="148">
        <v>6</v>
      </c>
      <c r="H27" s="163" t="s">
        <v>85</v>
      </c>
      <c r="I27" s="147" t="s">
        <v>85</v>
      </c>
      <c r="J27" s="147" t="s">
        <v>87</v>
      </c>
      <c r="K27" s="149" t="s">
        <v>85</v>
      </c>
      <c r="L27" s="15"/>
    </row>
    <row r="28" spans="1:12" x14ac:dyDescent="0.25">
      <c r="A28" s="237"/>
      <c r="B28" s="237"/>
      <c r="C28" s="231"/>
      <c r="D28" s="216"/>
      <c r="E28" s="213"/>
      <c r="F28" s="157">
        <v>13</v>
      </c>
      <c r="G28" s="148">
        <v>3</v>
      </c>
      <c r="H28" s="163" t="s">
        <v>85</v>
      </c>
      <c r="I28" s="147" t="s">
        <v>85</v>
      </c>
      <c r="J28" s="147" t="s">
        <v>85</v>
      </c>
      <c r="K28" s="149" t="s">
        <v>85</v>
      </c>
      <c r="L28" s="15"/>
    </row>
    <row r="29" spans="1:12" x14ac:dyDescent="0.25">
      <c r="A29" s="237"/>
      <c r="B29" s="237"/>
      <c r="C29" s="231"/>
      <c r="D29" s="216"/>
      <c r="E29" s="213"/>
      <c r="F29" s="157">
        <v>14</v>
      </c>
      <c r="G29" s="148">
        <v>3</v>
      </c>
      <c r="H29" s="163" t="s">
        <v>87</v>
      </c>
      <c r="I29" s="147" t="s">
        <v>85</v>
      </c>
      <c r="J29" s="147" t="s">
        <v>87</v>
      </c>
      <c r="K29" s="149" t="s">
        <v>85</v>
      </c>
      <c r="L29" s="15"/>
    </row>
    <row r="30" spans="1:12" x14ac:dyDescent="0.25">
      <c r="A30" s="237"/>
      <c r="B30" s="237"/>
      <c r="C30" s="231"/>
      <c r="D30" s="216"/>
      <c r="E30" s="213"/>
      <c r="F30" s="157">
        <v>15</v>
      </c>
      <c r="G30" s="148">
        <v>1</v>
      </c>
      <c r="H30" s="163" t="s">
        <v>87</v>
      </c>
      <c r="I30" s="147" t="s">
        <v>85</v>
      </c>
      <c r="J30" s="147" t="s">
        <v>87</v>
      </c>
      <c r="K30" s="149" t="s">
        <v>85</v>
      </c>
      <c r="L30" s="15"/>
    </row>
    <row r="31" spans="1:12" x14ac:dyDescent="0.25">
      <c r="A31" s="237"/>
      <c r="B31" s="237"/>
      <c r="C31" s="231"/>
      <c r="D31" s="216"/>
      <c r="E31" s="213"/>
      <c r="F31" s="157">
        <v>16</v>
      </c>
      <c r="G31" s="148">
        <v>0</v>
      </c>
      <c r="H31" s="163" t="s">
        <v>87</v>
      </c>
      <c r="I31" s="147" t="s">
        <v>87</v>
      </c>
      <c r="J31" s="147" t="s">
        <v>87</v>
      </c>
      <c r="K31" s="149" t="s">
        <v>87</v>
      </c>
      <c r="L31" s="15"/>
    </row>
    <row r="32" spans="1:12" ht="15.75" thickBot="1" x14ac:dyDescent="0.3">
      <c r="A32" s="238"/>
      <c r="B32" s="238"/>
      <c r="C32" s="232"/>
      <c r="D32" s="217"/>
      <c r="E32" s="214"/>
      <c r="F32" s="158">
        <v>17</v>
      </c>
      <c r="G32" s="152">
        <v>0</v>
      </c>
      <c r="H32" s="164" t="s">
        <v>87</v>
      </c>
      <c r="I32" s="151" t="s">
        <v>87</v>
      </c>
      <c r="J32" s="151" t="s">
        <v>87</v>
      </c>
      <c r="K32" s="153" t="s">
        <v>87</v>
      </c>
      <c r="L32" s="15"/>
    </row>
    <row r="33" spans="2:12" x14ac:dyDescent="0.25">
      <c r="K33" s="235" t="s">
        <v>2</v>
      </c>
      <c r="L33" s="23"/>
    </row>
    <row r="34" spans="2:12" x14ac:dyDescent="0.25">
      <c r="K34" s="235"/>
      <c r="L34" s="23"/>
    </row>
    <row r="38" spans="2:12" x14ac:dyDescent="0.25">
      <c r="B38" s="233" t="s">
        <v>92</v>
      </c>
      <c r="C38" s="233"/>
      <c r="D38" s="233"/>
      <c r="E38" s="233"/>
      <c r="F38" s="233"/>
    </row>
    <row r="39" spans="2:12" x14ac:dyDescent="0.25">
      <c r="B39" s="234" t="s">
        <v>94</v>
      </c>
      <c r="C39" s="234"/>
      <c r="D39" s="234"/>
      <c r="E39" s="234"/>
      <c r="F39" s="234"/>
    </row>
    <row r="42" spans="2:12" x14ac:dyDescent="0.25">
      <c r="B42" t="s">
        <v>93</v>
      </c>
    </row>
  </sheetData>
  <mergeCells count="17">
    <mergeCell ref="B38:F38"/>
    <mergeCell ref="B39:F39"/>
    <mergeCell ref="K33:K34"/>
    <mergeCell ref="A7:A32"/>
    <mergeCell ref="B7:B32"/>
    <mergeCell ref="H6:I6"/>
    <mergeCell ref="J6:K6"/>
    <mergeCell ref="D5:G6"/>
    <mergeCell ref="C5:C6"/>
    <mergeCell ref="D8:D15"/>
    <mergeCell ref="E8:E15"/>
    <mergeCell ref="C7:C32"/>
    <mergeCell ref="B5:B6"/>
    <mergeCell ref="E16:E23"/>
    <mergeCell ref="D16:D23"/>
    <mergeCell ref="E24:E32"/>
    <mergeCell ref="D24:D32"/>
  </mergeCells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J68"/>
  <sheetViews>
    <sheetView topLeftCell="A34" zoomScale="89" zoomScaleNormal="89" workbookViewId="0">
      <selection activeCell="A4" sqref="A4:J68"/>
    </sheetView>
  </sheetViews>
  <sheetFormatPr baseColWidth="10" defaultRowHeight="15" x14ac:dyDescent="0.25"/>
  <cols>
    <col min="3" max="3" width="13.140625" customWidth="1"/>
    <col min="4" max="4" width="12.7109375" customWidth="1"/>
  </cols>
  <sheetData>
    <row r="5" spans="1:10" ht="15" customHeight="1" x14ac:dyDescent="0.25">
      <c r="C5" s="253" t="s">
        <v>63</v>
      </c>
      <c r="D5" s="254"/>
      <c r="E5" s="254"/>
      <c r="F5" s="254"/>
      <c r="G5" s="254"/>
      <c r="H5" s="254"/>
      <c r="I5" s="254"/>
      <c r="J5" s="255"/>
    </row>
    <row r="6" spans="1:10" x14ac:dyDescent="0.25">
      <c r="C6" s="256"/>
      <c r="D6" s="257"/>
      <c r="E6" s="257"/>
      <c r="F6" s="257"/>
      <c r="G6" s="257"/>
      <c r="H6" s="257"/>
      <c r="I6" s="257"/>
      <c r="J6" s="258"/>
    </row>
    <row r="8" spans="1:10" ht="15.75" x14ac:dyDescent="0.25">
      <c r="B8" s="236" t="s">
        <v>55</v>
      </c>
      <c r="C8" s="250" t="s">
        <v>3</v>
      </c>
      <c r="D8" s="250" t="s">
        <v>4</v>
      </c>
      <c r="E8" s="250" t="s">
        <v>8</v>
      </c>
      <c r="F8" s="250" t="s">
        <v>9</v>
      </c>
      <c r="G8" s="259" t="s">
        <v>10</v>
      </c>
      <c r="H8" s="259"/>
      <c r="I8" s="259" t="s">
        <v>13</v>
      </c>
      <c r="J8" s="259"/>
    </row>
    <row r="9" spans="1:10" ht="32.25" customHeight="1" thickBot="1" x14ac:dyDescent="0.3">
      <c r="A9" s="33" t="s">
        <v>28</v>
      </c>
      <c r="B9" s="356"/>
      <c r="C9" s="251"/>
      <c r="D9" s="251"/>
      <c r="E9" s="251"/>
      <c r="F9" s="251"/>
      <c r="G9" s="17" t="s">
        <v>11</v>
      </c>
      <c r="H9" s="17" t="s">
        <v>12</v>
      </c>
      <c r="I9" s="16" t="s">
        <v>14</v>
      </c>
      <c r="J9" s="16" t="s">
        <v>15</v>
      </c>
    </row>
    <row r="10" spans="1:10" x14ac:dyDescent="0.25">
      <c r="A10" s="244">
        <v>10</v>
      </c>
      <c r="B10" s="357" t="s">
        <v>2</v>
      </c>
      <c r="C10" s="244" t="s">
        <v>86</v>
      </c>
      <c r="D10" s="244" t="s">
        <v>17</v>
      </c>
      <c r="E10" s="244" t="s">
        <v>2</v>
      </c>
      <c r="F10" s="207">
        <v>13</v>
      </c>
      <c r="G10" s="176"/>
      <c r="H10" s="165"/>
      <c r="I10" s="167"/>
      <c r="J10" s="168"/>
    </row>
    <row r="11" spans="1:10" x14ac:dyDescent="0.25">
      <c r="A11" s="245"/>
      <c r="B11" s="274"/>
      <c r="C11" s="274"/>
      <c r="D11" s="274"/>
      <c r="E11" s="274"/>
      <c r="F11" s="208">
        <v>14</v>
      </c>
      <c r="G11" s="167"/>
      <c r="H11" s="168"/>
      <c r="I11" s="167"/>
      <c r="J11" s="168"/>
    </row>
    <row r="12" spans="1:10" x14ac:dyDescent="0.25">
      <c r="A12" s="245"/>
      <c r="B12" s="274"/>
      <c r="C12" s="274"/>
      <c r="D12" s="274"/>
      <c r="E12" s="274"/>
      <c r="F12" s="208">
        <v>15</v>
      </c>
      <c r="G12" s="167"/>
      <c r="H12" s="168"/>
      <c r="I12" s="167"/>
      <c r="J12" s="168"/>
    </row>
    <row r="13" spans="1:10" x14ac:dyDescent="0.25">
      <c r="A13" s="245"/>
      <c r="B13" s="274"/>
      <c r="C13" s="274"/>
      <c r="D13" s="274"/>
      <c r="E13" s="274"/>
      <c r="F13" s="208">
        <v>16</v>
      </c>
      <c r="G13" s="167"/>
      <c r="H13" s="168"/>
      <c r="I13" s="167"/>
      <c r="J13" s="168"/>
    </row>
    <row r="14" spans="1:10" x14ac:dyDescent="0.25">
      <c r="A14" s="245"/>
      <c r="B14" s="274"/>
      <c r="C14" s="274"/>
      <c r="D14" s="274"/>
      <c r="E14" s="274"/>
      <c r="F14" s="208">
        <v>17</v>
      </c>
      <c r="G14" s="167"/>
      <c r="H14" s="168"/>
      <c r="I14" s="167"/>
      <c r="J14" s="168"/>
    </row>
    <row r="15" spans="1:10" x14ac:dyDescent="0.25">
      <c r="A15" s="245"/>
      <c r="B15" s="274"/>
      <c r="C15" s="274"/>
      <c r="D15" s="274"/>
      <c r="E15" s="274"/>
      <c r="F15" s="208">
        <v>18</v>
      </c>
      <c r="G15" s="167"/>
      <c r="H15" s="168"/>
      <c r="I15" s="167"/>
      <c r="J15" s="168"/>
    </row>
    <row r="16" spans="1:10" x14ac:dyDescent="0.25">
      <c r="A16" s="245"/>
      <c r="B16" s="274"/>
      <c r="C16" s="274"/>
      <c r="D16" s="274"/>
      <c r="E16" s="274"/>
      <c r="F16" s="208">
        <v>19</v>
      </c>
      <c r="G16" s="167"/>
      <c r="H16" s="168"/>
      <c r="I16" s="167"/>
      <c r="J16" s="168"/>
    </row>
    <row r="17" spans="1:10" ht="15.75" thickBot="1" x14ac:dyDescent="0.3">
      <c r="A17" s="246"/>
      <c r="B17" s="275"/>
      <c r="C17" s="275"/>
      <c r="D17" s="275"/>
      <c r="E17" s="275"/>
      <c r="F17" s="209">
        <v>20</v>
      </c>
      <c r="G17" s="175"/>
      <c r="H17" s="173"/>
      <c r="I17" s="175"/>
      <c r="J17" s="173"/>
    </row>
    <row r="18" spans="1:10" x14ac:dyDescent="0.25">
      <c r="D18" s="263" t="s">
        <v>19</v>
      </c>
      <c r="E18" s="210" t="s">
        <v>2</v>
      </c>
      <c r="F18" s="167">
        <v>11</v>
      </c>
      <c r="G18" s="169"/>
      <c r="H18" s="168"/>
      <c r="I18" s="167"/>
      <c r="J18" s="168"/>
    </row>
    <row r="19" spans="1:10" x14ac:dyDescent="0.25">
      <c r="D19" s="263"/>
      <c r="E19" s="358"/>
      <c r="F19" s="167">
        <v>12</v>
      </c>
      <c r="G19" s="169"/>
      <c r="H19" s="168"/>
      <c r="I19" s="167"/>
      <c r="J19" s="168"/>
    </row>
    <row r="20" spans="1:10" x14ac:dyDescent="0.25">
      <c r="D20" s="263"/>
      <c r="E20" s="358"/>
      <c r="F20" s="167">
        <v>13</v>
      </c>
      <c r="G20" s="169"/>
      <c r="H20" s="168"/>
      <c r="I20" s="167"/>
      <c r="J20" s="168"/>
    </row>
    <row r="21" spans="1:10" x14ac:dyDescent="0.25">
      <c r="D21" s="263"/>
      <c r="E21" s="358"/>
      <c r="F21" s="167">
        <v>14</v>
      </c>
      <c r="G21" s="169"/>
      <c r="H21" s="168"/>
      <c r="I21" s="167"/>
      <c r="J21" s="168"/>
    </row>
    <row r="22" spans="1:10" x14ac:dyDescent="0.25">
      <c r="D22" s="263"/>
      <c r="E22" s="358"/>
      <c r="F22" s="167">
        <v>15</v>
      </c>
      <c r="G22" s="169"/>
      <c r="H22" s="168"/>
      <c r="I22" s="167"/>
      <c r="J22" s="168"/>
    </row>
    <row r="23" spans="1:10" x14ac:dyDescent="0.25">
      <c r="D23" s="263"/>
      <c r="E23" s="358"/>
      <c r="F23" s="167">
        <v>16</v>
      </c>
      <c r="G23" s="169"/>
      <c r="H23" s="168"/>
      <c r="I23" s="167"/>
      <c r="J23" s="168"/>
    </row>
    <row r="24" spans="1:10" x14ac:dyDescent="0.25">
      <c r="D24" s="263"/>
      <c r="E24" s="358"/>
      <c r="F24" s="167">
        <v>17</v>
      </c>
      <c r="G24" s="169"/>
      <c r="H24" s="168"/>
      <c r="I24" s="167"/>
      <c r="J24" s="168"/>
    </row>
    <row r="25" spans="1:10" ht="15.75" thickBot="1" x14ac:dyDescent="0.3">
      <c r="D25" s="264"/>
      <c r="E25" s="359"/>
      <c r="F25" s="175">
        <v>18</v>
      </c>
      <c r="G25" s="174"/>
      <c r="H25" s="173"/>
      <c r="I25" s="175"/>
      <c r="J25" s="173"/>
    </row>
    <row r="26" spans="1:10" x14ac:dyDescent="0.25">
      <c r="D26" s="265" t="s">
        <v>18</v>
      </c>
      <c r="E26" s="210" t="s">
        <v>2</v>
      </c>
      <c r="F26" s="176">
        <v>9</v>
      </c>
      <c r="G26" s="166"/>
      <c r="H26" s="165"/>
      <c r="I26" s="176"/>
      <c r="J26" s="165"/>
    </row>
    <row r="27" spans="1:10" x14ac:dyDescent="0.25">
      <c r="D27" s="242"/>
      <c r="E27" s="358"/>
      <c r="F27" s="167">
        <v>10</v>
      </c>
      <c r="G27" s="169"/>
      <c r="H27" s="168"/>
      <c r="I27" s="167"/>
      <c r="J27" s="168"/>
    </row>
    <row r="28" spans="1:10" x14ac:dyDescent="0.25">
      <c r="D28" s="242"/>
      <c r="E28" s="358"/>
      <c r="F28" s="167">
        <v>11</v>
      </c>
      <c r="G28" s="169"/>
      <c r="H28" s="168"/>
      <c r="I28" s="167"/>
      <c r="J28" s="168"/>
    </row>
    <row r="29" spans="1:10" x14ac:dyDescent="0.25">
      <c r="D29" s="242"/>
      <c r="E29" s="358"/>
      <c r="F29" s="167">
        <v>12</v>
      </c>
      <c r="G29" s="169"/>
      <c r="H29" s="168"/>
      <c r="I29" s="167"/>
      <c r="J29" s="168"/>
    </row>
    <row r="30" spans="1:10" x14ac:dyDescent="0.25">
      <c r="D30" s="242"/>
      <c r="E30" s="358"/>
      <c r="F30" s="167">
        <v>13</v>
      </c>
      <c r="G30" s="169"/>
      <c r="H30" s="168"/>
      <c r="I30" s="167"/>
      <c r="J30" s="168"/>
    </row>
    <row r="31" spans="1:10" x14ac:dyDescent="0.25">
      <c r="D31" s="242"/>
      <c r="E31" s="358"/>
      <c r="F31" s="167">
        <v>14</v>
      </c>
      <c r="G31" s="169"/>
      <c r="H31" s="168"/>
      <c r="I31" s="167"/>
      <c r="J31" s="168"/>
    </row>
    <row r="32" spans="1:10" x14ac:dyDescent="0.25">
      <c r="D32" s="242"/>
      <c r="E32" s="358"/>
      <c r="F32" s="167">
        <v>15</v>
      </c>
      <c r="G32" s="169"/>
      <c r="H32" s="168"/>
      <c r="I32" s="167"/>
      <c r="J32" s="168"/>
    </row>
    <row r="33" spans="4:10" x14ac:dyDescent="0.25">
      <c r="D33" s="242"/>
      <c r="E33" s="358"/>
      <c r="F33" s="167">
        <v>16</v>
      </c>
      <c r="G33" s="169"/>
      <c r="H33" s="168"/>
      <c r="I33" s="167"/>
      <c r="J33" s="168"/>
    </row>
    <row r="34" spans="4:10" ht="15.75" thickBot="1" x14ac:dyDescent="0.3">
      <c r="D34" s="243"/>
      <c r="E34" s="359"/>
      <c r="F34" s="175">
        <v>17</v>
      </c>
      <c r="G34" s="169"/>
      <c r="H34" s="168"/>
      <c r="I34" s="167"/>
      <c r="J34" s="168"/>
    </row>
    <row r="35" spans="4:10" x14ac:dyDescent="0.25">
      <c r="D35" s="265" t="s">
        <v>20</v>
      </c>
      <c r="E35" s="210">
        <v>4</v>
      </c>
      <c r="F35" s="166">
        <v>7</v>
      </c>
      <c r="G35" s="166">
        <v>0</v>
      </c>
      <c r="H35" s="176">
        <v>0</v>
      </c>
      <c r="I35" s="166"/>
      <c r="J35" s="165"/>
    </row>
    <row r="36" spans="4:10" x14ac:dyDescent="0.25">
      <c r="D36" s="242"/>
      <c r="E36" s="358"/>
      <c r="F36" s="169">
        <v>8</v>
      </c>
      <c r="G36" s="169">
        <v>1</v>
      </c>
      <c r="H36" s="167">
        <v>0</v>
      </c>
      <c r="I36" s="169" t="s">
        <v>14</v>
      </c>
      <c r="J36" s="168"/>
    </row>
    <row r="37" spans="4:10" x14ac:dyDescent="0.25">
      <c r="D37" s="242"/>
      <c r="E37" s="358"/>
      <c r="F37" s="169">
        <v>9</v>
      </c>
      <c r="G37" s="169">
        <v>0</v>
      </c>
      <c r="H37" s="167">
        <v>1</v>
      </c>
      <c r="I37" s="169" t="s">
        <v>14</v>
      </c>
      <c r="J37" s="168"/>
    </row>
    <row r="38" spans="4:10" x14ac:dyDescent="0.25">
      <c r="D38" s="242"/>
      <c r="E38" s="358"/>
      <c r="F38" s="169">
        <v>10</v>
      </c>
      <c r="G38" s="169">
        <v>1</v>
      </c>
      <c r="H38" s="167">
        <v>1</v>
      </c>
      <c r="I38" s="169" t="s">
        <v>14</v>
      </c>
      <c r="J38" s="168"/>
    </row>
    <row r="39" spans="4:10" x14ac:dyDescent="0.25">
      <c r="D39" s="242"/>
      <c r="E39" s="358"/>
      <c r="F39" s="169">
        <v>11</v>
      </c>
      <c r="G39" s="169">
        <v>0</v>
      </c>
      <c r="H39" s="167">
        <v>0</v>
      </c>
      <c r="I39" s="169"/>
      <c r="J39" s="168"/>
    </row>
    <row r="40" spans="4:10" ht="15.75" thickBot="1" x14ac:dyDescent="0.3">
      <c r="D40" s="243"/>
      <c r="E40" s="359"/>
      <c r="F40" s="174">
        <v>12</v>
      </c>
      <c r="G40" s="174">
        <v>0</v>
      </c>
      <c r="H40" s="175">
        <v>0</v>
      </c>
      <c r="I40" s="174"/>
      <c r="J40" s="173"/>
    </row>
    <row r="41" spans="4:10" ht="15" customHeight="1" x14ac:dyDescent="0.25">
      <c r="D41" s="241" t="s">
        <v>1</v>
      </c>
      <c r="E41" s="210" t="s">
        <v>2</v>
      </c>
      <c r="F41" s="166">
        <v>5</v>
      </c>
      <c r="G41" s="166"/>
      <c r="H41" s="165"/>
      <c r="I41" s="166"/>
      <c r="J41" s="165"/>
    </row>
    <row r="42" spans="4:10" x14ac:dyDescent="0.25">
      <c r="D42" s="242"/>
      <c r="E42" s="358"/>
      <c r="F42" s="169">
        <v>6</v>
      </c>
      <c r="G42" s="169"/>
      <c r="H42" s="168"/>
      <c r="I42" s="169"/>
      <c r="J42" s="168"/>
    </row>
    <row r="43" spans="4:10" x14ac:dyDescent="0.25">
      <c r="D43" s="242"/>
      <c r="E43" s="358"/>
      <c r="F43" s="169">
        <v>7</v>
      </c>
      <c r="G43" s="169"/>
      <c r="H43" s="168"/>
      <c r="I43" s="169"/>
      <c r="J43" s="168"/>
    </row>
    <row r="44" spans="4:10" x14ac:dyDescent="0.25">
      <c r="D44" s="242"/>
      <c r="E44" s="358"/>
      <c r="F44" s="169">
        <v>8</v>
      </c>
      <c r="G44" s="169"/>
      <c r="H44" s="168"/>
      <c r="I44" s="169"/>
      <c r="J44" s="168"/>
    </row>
    <row r="45" spans="4:10" x14ac:dyDescent="0.25">
      <c r="D45" s="242"/>
      <c r="E45" s="358"/>
      <c r="F45" s="169">
        <v>9</v>
      </c>
      <c r="G45" s="169"/>
      <c r="H45" s="168"/>
      <c r="I45" s="169"/>
      <c r="J45" s="168"/>
    </row>
    <row r="46" spans="4:10" x14ac:dyDescent="0.25">
      <c r="D46" s="242"/>
      <c r="E46" s="358"/>
      <c r="F46" s="169">
        <v>10</v>
      </c>
      <c r="G46" s="169"/>
      <c r="H46" s="168"/>
      <c r="I46" s="169"/>
      <c r="J46" s="168"/>
    </row>
    <row r="47" spans="4:10" x14ac:dyDescent="0.25">
      <c r="D47" s="242"/>
      <c r="E47" s="358"/>
      <c r="F47" s="169">
        <v>11</v>
      </c>
      <c r="G47" s="169"/>
      <c r="H47" s="168"/>
      <c r="I47" s="169"/>
      <c r="J47" s="168"/>
    </row>
    <row r="48" spans="4:10" ht="15.75" thickBot="1" x14ac:dyDescent="0.3">
      <c r="D48" s="243"/>
      <c r="E48" s="359"/>
      <c r="F48" s="174">
        <v>12</v>
      </c>
      <c r="G48" s="174"/>
      <c r="H48" s="173"/>
      <c r="I48" s="174"/>
      <c r="J48" s="173"/>
    </row>
    <row r="49" spans="2:10" x14ac:dyDescent="0.25">
      <c r="D49" s="241" t="s">
        <v>21</v>
      </c>
      <c r="E49" s="210">
        <v>16</v>
      </c>
      <c r="F49" s="166">
        <v>3</v>
      </c>
      <c r="G49" s="166">
        <v>0</v>
      </c>
      <c r="H49" s="165">
        <v>0</v>
      </c>
      <c r="I49" s="166"/>
      <c r="J49" s="165"/>
    </row>
    <row r="50" spans="2:10" x14ac:dyDescent="0.25">
      <c r="D50" s="242"/>
      <c r="E50" s="358"/>
      <c r="F50" s="169">
        <v>4</v>
      </c>
      <c r="G50" s="169">
        <v>0</v>
      </c>
      <c r="H50" s="168">
        <v>0</v>
      </c>
      <c r="I50" s="169"/>
      <c r="J50" s="168"/>
    </row>
    <row r="51" spans="2:10" x14ac:dyDescent="0.25">
      <c r="D51" s="242"/>
      <c r="E51" s="358"/>
      <c r="F51" s="169">
        <v>5</v>
      </c>
      <c r="G51" s="169">
        <v>0</v>
      </c>
      <c r="H51" s="168">
        <v>0</v>
      </c>
      <c r="I51" s="169"/>
      <c r="J51" s="168"/>
    </row>
    <row r="52" spans="2:10" x14ac:dyDescent="0.25">
      <c r="D52" s="242"/>
      <c r="E52" s="358"/>
      <c r="F52" s="169">
        <v>6</v>
      </c>
      <c r="G52" s="169">
        <v>7</v>
      </c>
      <c r="H52" s="168">
        <v>4</v>
      </c>
      <c r="I52" s="169" t="s">
        <v>14</v>
      </c>
      <c r="J52" s="168"/>
    </row>
    <row r="53" spans="2:10" x14ac:dyDescent="0.25">
      <c r="D53" s="242"/>
      <c r="E53" s="358"/>
      <c r="F53" s="169">
        <v>7</v>
      </c>
      <c r="G53" s="169">
        <v>0</v>
      </c>
      <c r="H53" s="168">
        <v>0</v>
      </c>
      <c r="I53" s="169"/>
      <c r="J53" s="168"/>
    </row>
    <row r="54" spans="2:10" x14ac:dyDescent="0.25">
      <c r="D54" s="242"/>
      <c r="E54" s="358"/>
      <c r="F54" s="169">
        <v>8</v>
      </c>
      <c r="G54" s="169">
        <v>1</v>
      </c>
      <c r="H54" s="168">
        <v>0</v>
      </c>
      <c r="I54" s="169" t="s">
        <v>14</v>
      </c>
      <c r="J54" s="168"/>
    </row>
    <row r="55" spans="2:10" x14ac:dyDescent="0.25">
      <c r="D55" s="242"/>
      <c r="E55" s="358"/>
      <c r="F55" s="169">
        <v>9</v>
      </c>
      <c r="G55" s="169">
        <v>1</v>
      </c>
      <c r="H55" s="168">
        <v>1</v>
      </c>
      <c r="I55" s="169" t="s">
        <v>14</v>
      </c>
      <c r="J55" s="168"/>
    </row>
    <row r="56" spans="2:10" ht="15.75" thickBot="1" x14ac:dyDescent="0.3">
      <c r="D56" s="243"/>
      <c r="E56" s="359"/>
      <c r="F56" s="174">
        <v>10</v>
      </c>
      <c r="G56" s="174">
        <v>1</v>
      </c>
      <c r="H56" s="173">
        <v>0</v>
      </c>
      <c r="I56" s="174" t="s">
        <v>14</v>
      </c>
      <c r="J56" s="173"/>
    </row>
    <row r="58" spans="2:10" x14ac:dyDescent="0.25">
      <c r="B58" t="s">
        <v>84</v>
      </c>
    </row>
    <row r="64" spans="2:10" x14ac:dyDescent="0.25">
      <c r="D64" s="233" t="s">
        <v>92</v>
      </c>
      <c r="E64" s="233"/>
      <c r="F64" s="233"/>
      <c r="G64" s="233"/>
      <c r="H64" s="233"/>
    </row>
    <row r="65" spans="4:8" x14ac:dyDescent="0.25">
      <c r="D65" s="234" t="s">
        <v>94</v>
      </c>
      <c r="E65" s="234"/>
      <c r="F65" s="234"/>
      <c r="G65" s="234"/>
      <c r="H65" s="234"/>
    </row>
    <row r="68" spans="4:8" x14ac:dyDescent="0.25">
      <c r="D68" t="s">
        <v>93</v>
      </c>
    </row>
  </sheetData>
  <mergeCells count="25">
    <mergeCell ref="D64:H64"/>
    <mergeCell ref="D65:H65"/>
    <mergeCell ref="D18:D25"/>
    <mergeCell ref="E18:E25"/>
    <mergeCell ref="D49:D56"/>
    <mergeCell ref="E49:E56"/>
    <mergeCell ref="D26:D34"/>
    <mergeCell ref="E26:E34"/>
    <mergeCell ref="D35:D40"/>
    <mergeCell ref="E35:E40"/>
    <mergeCell ref="D41:D48"/>
    <mergeCell ref="E41:E48"/>
    <mergeCell ref="A10:A17"/>
    <mergeCell ref="B10:B17"/>
    <mergeCell ref="C10:C17"/>
    <mergeCell ref="D10:D17"/>
    <mergeCell ref="E10:E17"/>
    <mergeCell ref="B8:B9"/>
    <mergeCell ref="C5:J6"/>
    <mergeCell ref="C8:C9"/>
    <mergeCell ref="D8:D9"/>
    <mergeCell ref="E8:E9"/>
    <mergeCell ref="F8:F9"/>
    <mergeCell ref="G8:H8"/>
    <mergeCell ref="I8:J8"/>
  </mergeCells>
  <pageMargins left="0.7" right="0.7" top="0.75" bottom="0.75" header="0.3" footer="0.3"/>
  <pageSetup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0"/>
  <sheetViews>
    <sheetView tabSelected="1" topLeftCell="A61" zoomScaleNormal="100" workbookViewId="0">
      <selection activeCell="I94" sqref="I94"/>
    </sheetView>
  </sheetViews>
  <sheetFormatPr baseColWidth="10" defaultRowHeight="15" x14ac:dyDescent="0.25"/>
  <cols>
    <col min="1" max="1" width="6" customWidth="1"/>
    <col min="3" max="3" width="37" customWidth="1"/>
    <col min="7" max="7" width="12" bestFit="1" customWidth="1"/>
    <col min="8" max="8" width="11.28515625" customWidth="1"/>
  </cols>
  <sheetData>
    <row r="1" spans="1:16" ht="15.75" thickBot="1" x14ac:dyDescent="0.3"/>
    <row r="2" spans="1:16" x14ac:dyDescent="0.25">
      <c r="B2" s="361" t="s">
        <v>64</v>
      </c>
      <c r="C2" s="362"/>
      <c r="D2" s="362"/>
      <c r="E2" s="362"/>
      <c r="F2" s="362"/>
      <c r="G2" s="362"/>
      <c r="H2" s="362"/>
      <c r="I2" s="363"/>
    </row>
    <row r="3" spans="1:16" ht="27.75" customHeight="1" thickBot="1" x14ac:dyDescent="0.3">
      <c r="B3" s="364"/>
      <c r="C3" s="365"/>
      <c r="D3" s="365"/>
      <c r="E3" s="365"/>
      <c r="F3" s="365"/>
      <c r="G3" s="365"/>
      <c r="H3" s="365"/>
      <c r="I3" s="366"/>
    </row>
    <row r="4" spans="1:16" x14ac:dyDescent="0.25">
      <c r="A4" s="44"/>
      <c r="B4" s="45"/>
      <c r="C4" s="45"/>
      <c r="D4" s="45"/>
      <c r="E4" s="45"/>
      <c r="F4" s="45"/>
      <c r="G4" s="45"/>
      <c r="H4" s="45"/>
      <c r="I4" s="46"/>
      <c r="J4" t="s">
        <v>2</v>
      </c>
    </row>
    <row r="5" spans="1:16" x14ac:dyDescent="0.25">
      <c r="A5" s="44"/>
      <c r="B5" s="47" t="s">
        <v>40</v>
      </c>
      <c r="C5" s="48">
        <v>2022</v>
      </c>
      <c r="D5" s="45"/>
      <c r="E5" s="45"/>
      <c r="F5" s="45"/>
      <c r="G5" s="45"/>
      <c r="H5" s="45"/>
      <c r="I5" s="46"/>
    </row>
    <row r="6" spans="1:16" x14ac:dyDescent="0.25">
      <c r="A6" s="49"/>
      <c r="B6" s="367" t="s">
        <v>41</v>
      </c>
      <c r="C6" s="368"/>
      <c r="D6" s="369" t="s">
        <v>42</v>
      </c>
      <c r="E6" s="369"/>
      <c r="F6" s="369"/>
      <c r="G6" s="369"/>
      <c r="H6" s="45"/>
      <c r="I6" s="46"/>
    </row>
    <row r="7" spans="1:16" ht="48" customHeight="1" thickBot="1" x14ac:dyDescent="0.3">
      <c r="A7" s="49"/>
      <c r="B7" s="50"/>
      <c r="C7" s="51">
        <v>6.0999999999999999E-2</v>
      </c>
      <c r="D7" s="369"/>
      <c r="E7" s="369"/>
      <c r="F7" s="369"/>
      <c r="G7" s="369"/>
      <c r="H7" s="45"/>
      <c r="I7" s="46"/>
      <c r="J7" t="s">
        <v>2</v>
      </c>
    </row>
    <row r="8" spans="1:16" ht="15" customHeight="1" x14ac:dyDescent="0.25">
      <c r="A8" s="49"/>
      <c r="B8" s="381" t="s">
        <v>39</v>
      </c>
      <c r="C8" s="370" t="s">
        <v>4</v>
      </c>
      <c r="D8" s="373" t="s">
        <v>51</v>
      </c>
      <c r="E8" s="376" t="s">
        <v>8</v>
      </c>
      <c r="F8" s="377"/>
      <c r="G8" s="370" t="s">
        <v>65</v>
      </c>
      <c r="H8" s="370" t="s">
        <v>66</v>
      </c>
      <c r="I8" s="46"/>
      <c r="J8" s="383" t="s">
        <v>82</v>
      </c>
      <c r="K8" s="384"/>
      <c r="L8" s="384"/>
      <c r="M8" s="384"/>
      <c r="N8" s="384"/>
      <c r="O8" s="384"/>
      <c r="P8" s="385"/>
    </row>
    <row r="9" spans="1:16" x14ac:dyDescent="0.25">
      <c r="A9" s="49"/>
      <c r="B9" s="371"/>
      <c r="C9" s="374"/>
      <c r="D9" s="374"/>
      <c r="E9" s="378"/>
      <c r="F9" s="379"/>
      <c r="G9" s="371"/>
      <c r="H9" s="371"/>
      <c r="I9" s="46"/>
      <c r="J9" s="386"/>
      <c r="K9" s="387"/>
      <c r="L9" s="387"/>
      <c r="M9" s="387"/>
      <c r="N9" s="387"/>
      <c r="O9" s="387"/>
      <c r="P9" s="388"/>
    </row>
    <row r="10" spans="1:16" ht="15.75" thickBot="1" x14ac:dyDescent="0.3">
      <c r="A10" s="49"/>
      <c r="B10" s="382"/>
      <c r="C10" s="380"/>
      <c r="D10" s="375"/>
      <c r="E10" s="120" t="s">
        <v>80</v>
      </c>
      <c r="F10" s="120" t="s">
        <v>81</v>
      </c>
      <c r="G10" s="372"/>
      <c r="H10" s="372"/>
      <c r="I10" s="46"/>
      <c r="J10" s="389"/>
      <c r="K10" s="390"/>
      <c r="L10" s="390"/>
      <c r="M10" s="390"/>
      <c r="N10" s="390"/>
      <c r="O10" s="390"/>
      <c r="P10" s="391"/>
    </row>
    <row r="11" spans="1:16" ht="15.75" thickBot="1" x14ac:dyDescent="0.3">
      <c r="A11" s="119" t="s">
        <v>0</v>
      </c>
      <c r="B11" s="52"/>
      <c r="C11" s="53"/>
      <c r="D11" s="54"/>
      <c r="E11" s="54"/>
      <c r="F11" s="54"/>
      <c r="G11" s="54"/>
      <c r="H11" s="54"/>
      <c r="I11" s="54"/>
    </row>
    <row r="12" spans="1:16" x14ac:dyDescent="0.25">
      <c r="A12" s="360">
        <v>11</v>
      </c>
      <c r="B12" s="108">
        <v>1</v>
      </c>
      <c r="C12" s="56" t="s">
        <v>43</v>
      </c>
      <c r="D12" s="66">
        <v>704793</v>
      </c>
      <c r="E12" s="66">
        <v>0</v>
      </c>
      <c r="F12" s="66">
        <v>0</v>
      </c>
      <c r="G12" s="66">
        <v>0</v>
      </c>
      <c r="H12" s="66">
        <v>0</v>
      </c>
      <c r="I12" s="46"/>
      <c r="J12" s="392" t="s">
        <v>83</v>
      </c>
      <c r="K12" s="393"/>
      <c r="L12" s="393"/>
      <c r="M12" s="393"/>
      <c r="N12" s="393"/>
      <c r="O12" s="393"/>
      <c r="P12" s="394"/>
    </row>
    <row r="13" spans="1:16" x14ac:dyDescent="0.25">
      <c r="A13" s="252"/>
      <c r="B13" s="108">
        <v>2</v>
      </c>
      <c r="C13" s="56" t="s">
        <v>43</v>
      </c>
      <c r="D13" s="67">
        <v>665211</v>
      </c>
      <c r="E13" s="66">
        <v>0</v>
      </c>
      <c r="F13" s="66">
        <v>0</v>
      </c>
      <c r="G13" s="66">
        <v>0</v>
      </c>
      <c r="H13" s="66">
        <v>0</v>
      </c>
      <c r="I13" s="46"/>
      <c r="J13" s="395"/>
      <c r="K13" s="396"/>
      <c r="L13" s="396"/>
      <c r="M13" s="396"/>
      <c r="N13" s="396"/>
      <c r="O13" s="396"/>
      <c r="P13" s="397"/>
    </row>
    <row r="14" spans="1:16" x14ac:dyDescent="0.25">
      <c r="A14" s="252"/>
      <c r="B14" s="108">
        <v>3</v>
      </c>
      <c r="C14" s="56" t="s">
        <v>43</v>
      </c>
      <c r="D14" s="67">
        <v>702353</v>
      </c>
      <c r="E14" s="66">
        <v>0</v>
      </c>
      <c r="F14" s="66">
        <v>0</v>
      </c>
      <c r="G14" s="66">
        <v>0</v>
      </c>
      <c r="H14" s="66">
        <v>0</v>
      </c>
      <c r="I14" s="46"/>
      <c r="J14" s="395"/>
      <c r="K14" s="396"/>
      <c r="L14" s="396"/>
      <c r="M14" s="396"/>
      <c r="N14" s="396"/>
      <c r="O14" s="396"/>
      <c r="P14" s="397"/>
    </row>
    <row r="15" spans="1:16" x14ac:dyDescent="0.25">
      <c r="A15" s="252"/>
      <c r="B15" s="108">
        <v>4</v>
      </c>
      <c r="C15" s="56" t="s">
        <v>43</v>
      </c>
      <c r="D15" s="67">
        <v>662616</v>
      </c>
      <c r="E15" s="67">
        <f>D15*9</f>
        <v>5963544</v>
      </c>
      <c r="F15" s="67">
        <v>0</v>
      </c>
      <c r="G15" s="67">
        <f>E15*21.5%</f>
        <v>1282161.96</v>
      </c>
      <c r="H15" s="65">
        <f>G15*9</f>
        <v>11539457.640000001</v>
      </c>
      <c r="I15" s="46"/>
      <c r="J15" s="395"/>
      <c r="K15" s="396"/>
      <c r="L15" s="396"/>
      <c r="M15" s="396"/>
      <c r="N15" s="396"/>
      <c r="O15" s="396"/>
      <c r="P15" s="397"/>
    </row>
    <row r="16" spans="1:16" x14ac:dyDescent="0.25">
      <c r="A16" s="252"/>
      <c r="B16" s="108">
        <v>5</v>
      </c>
      <c r="C16" s="56" t="s">
        <v>43</v>
      </c>
      <c r="D16" s="67">
        <v>625132</v>
      </c>
      <c r="E16" s="66">
        <v>0</v>
      </c>
      <c r="F16" s="66">
        <v>0</v>
      </c>
      <c r="G16" s="66">
        <v>0</v>
      </c>
      <c r="H16" s="66">
        <v>0</v>
      </c>
      <c r="I16" s="46"/>
      <c r="J16" s="395"/>
      <c r="K16" s="396"/>
      <c r="L16" s="396"/>
      <c r="M16" s="396"/>
      <c r="N16" s="396"/>
      <c r="O16" s="396"/>
      <c r="P16" s="397"/>
    </row>
    <row r="17" spans="1:16" x14ac:dyDescent="0.25">
      <c r="A17" s="356"/>
      <c r="B17" s="108">
        <v>6</v>
      </c>
      <c r="C17" s="56" t="s">
        <v>43</v>
      </c>
      <c r="D17" s="68">
        <v>589701</v>
      </c>
      <c r="E17" s="66">
        <v>0</v>
      </c>
      <c r="F17" s="66">
        <v>0</v>
      </c>
      <c r="G17" s="66">
        <v>0</v>
      </c>
      <c r="H17" s="66">
        <v>0</v>
      </c>
      <c r="I17" s="46"/>
      <c r="J17" s="395"/>
      <c r="K17" s="396"/>
      <c r="L17" s="396"/>
      <c r="M17" s="396"/>
      <c r="N17" s="396"/>
      <c r="O17" s="396"/>
      <c r="P17" s="397"/>
    </row>
    <row r="18" spans="1:16" x14ac:dyDescent="0.25">
      <c r="A18" s="49"/>
      <c r="B18" s="53"/>
      <c r="C18" s="53"/>
      <c r="D18" s="57"/>
      <c r="E18" s="57"/>
      <c r="F18" s="57"/>
      <c r="G18" s="58"/>
      <c r="H18" s="58"/>
      <c r="I18" s="57"/>
      <c r="J18" s="395"/>
      <c r="K18" s="396"/>
      <c r="L18" s="396"/>
      <c r="M18" s="396"/>
      <c r="N18" s="396"/>
      <c r="O18" s="396"/>
      <c r="P18" s="397"/>
    </row>
    <row r="19" spans="1:16" x14ac:dyDescent="0.25">
      <c r="A19" s="49"/>
      <c r="B19" s="55">
        <v>3</v>
      </c>
      <c r="C19" s="56" t="s">
        <v>44</v>
      </c>
      <c r="D19" s="66">
        <v>702353</v>
      </c>
      <c r="E19" s="66">
        <v>0</v>
      </c>
      <c r="F19" s="66">
        <v>0</v>
      </c>
      <c r="G19" s="66">
        <v>0</v>
      </c>
      <c r="H19" s="66">
        <v>0</v>
      </c>
      <c r="I19" s="46"/>
      <c r="J19" s="395"/>
      <c r="K19" s="396"/>
      <c r="L19" s="396"/>
      <c r="M19" s="396"/>
      <c r="N19" s="396"/>
      <c r="O19" s="396"/>
      <c r="P19" s="397"/>
    </row>
    <row r="20" spans="1:16" x14ac:dyDescent="0.25">
      <c r="A20" s="49"/>
      <c r="B20" s="55">
        <v>4</v>
      </c>
      <c r="C20" s="56" t="s">
        <v>44</v>
      </c>
      <c r="D20" s="67">
        <v>662616</v>
      </c>
      <c r="E20" s="66">
        <v>0</v>
      </c>
      <c r="F20" s="66">
        <v>0</v>
      </c>
      <c r="G20" s="66">
        <v>0</v>
      </c>
      <c r="H20" s="66">
        <v>0</v>
      </c>
      <c r="I20" s="46"/>
      <c r="J20" s="395"/>
      <c r="K20" s="396"/>
      <c r="L20" s="396"/>
      <c r="M20" s="396"/>
      <c r="N20" s="396"/>
      <c r="O20" s="396"/>
      <c r="P20" s="397"/>
    </row>
    <row r="21" spans="1:16" x14ac:dyDescent="0.25">
      <c r="A21" s="49"/>
      <c r="B21" s="55">
        <v>5</v>
      </c>
      <c r="C21" s="56" t="s">
        <v>44</v>
      </c>
      <c r="D21" s="67">
        <v>625132</v>
      </c>
      <c r="E21" s="66">
        <v>0</v>
      </c>
      <c r="F21" s="66">
        <v>0</v>
      </c>
      <c r="G21" s="66">
        <v>0</v>
      </c>
      <c r="H21" s="66">
        <v>0</v>
      </c>
      <c r="I21" s="46"/>
      <c r="J21" s="395"/>
      <c r="K21" s="396"/>
      <c r="L21" s="396"/>
      <c r="M21" s="396"/>
      <c r="N21" s="396"/>
      <c r="O21" s="396"/>
      <c r="P21" s="397"/>
    </row>
    <row r="22" spans="1:16" x14ac:dyDescent="0.25">
      <c r="A22" s="49"/>
      <c r="B22" s="55">
        <v>6</v>
      </c>
      <c r="C22" s="56" t="s">
        <v>44</v>
      </c>
      <c r="D22" s="67">
        <v>589701</v>
      </c>
      <c r="E22" s="67">
        <f>D22*9</f>
        <v>5307309</v>
      </c>
      <c r="F22" s="67">
        <v>0</v>
      </c>
      <c r="G22" s="67">
        <f>E22*21.5%</f>
        <v>1141071.4350000001</v>
      </c>
      <c r="H22" s="65">
        <f>G22*9</f>
        <v>10269642.915000001</v>
      </c>
      <c r="I22" s="46"/>
      <c r="J22" s="395"/>
      <c r="K22" s="396"/>
      <c r="L22" s="396"/>
      <c r="M22" s="396"/>
      <c r="N22" s="396"/>
      <c r="O22" s="396"/>
      <c r="P22" s="397"/>
    </row>
    <row r="23" spans="1:16" x14ac:dyDescent="0.25">
      <c r="A23" s="49"/>
      <c r="B23" s="55">
        <v>7</v>
      </c>
      <c r="C23" s="56" t="s">
        <v>44</v>
      </c>
      <c r="D23" s="67">
        <v>551064</v>
      </c>
      <c r="E23" s="67">
        <f>D23*9</f>
        <v>4959576</v>
      </c>
      <c r="F23" s="67">
        <v>0</v>
      </c>
      <c r="G23" s="67">
        <f>E23*21.5%</f>
        <v>1066308.8400000001</v>
      </c>
      <c r="H23" s="65">
        <f>G23*9</f>
        <v>9596779.5600000005</v>
      </c>
      <c r="I23" s="46"/>
      <c r="J23" s="395"/>
      <c r="K23" s="396"/>
      <c r="L23" s="396"/>
      <c r="M23" s="396"/>
      <c r="N23" s="396"/>
      <c r="O23" s="396"/>
      <c r="P23" s="397"/>
    </row>
    <row r="24" spans="1:16" x14ac:dyDescent="0.25">
      <c r="A24" s="49"/>
      <c r="B24" s="55">
        <v>8</v>
      </c>
      <c r="C24" s="56" t="s">
        <v>44</v>
      </c>
      <c r="D24" s="67">
        <v>519818</v>
      </c>
      <c r="E24" s="67">
        <f>D24*9</f>
        <v>4678362</v>
      </c>
      <c r="F24" s="67">
        <v>0</v>
      </c>
      <c r="G24" s="67">
        <f>E24*21.5%</f>
        <v>1005847.83</v>
      </c>
      <c r="H24" s="65">
        <f>G24*9</f>
        <v>9052630.4699999988</v>
      </c>
      <c r="I24" s="46"/>
      <c r="J24" s="395"/>
      <c r="K24" s="396"/>
      <c r="L24" s="396"/>
      <c r="M24" s="396"/>
      <c r="N24" s="396"/>
      <c r="O24" s="396"/>
      <c r="P24" s="397"/>
    </row>
    <row r="25" spans="1:16" x14ac:dyDescent="0.25">
      <c r="A25" s="49"/>
      <c r="B25" s="55">
        <v>9</v>
      </c>
      <c r="C25" s="56" t="s">
        <v>44</v>
      </c>
      <c r="D25" s="67">
        <v>481265</v>
      </c>
      <c r="E25" s="67">
        <f>D25*9</f>
        <v>4331385</v>
      </c>
      <c r="F25" s="67">
        <v>0</v>
      </c>
      <c r="G25" s="67">
        <f>E25*21.5%</f>
        <v>931247.77500000002</v>
      </c>
      <c r="H25" s="65">
        <f>G25*9</f>
        <v>8381229.9750000006</v>
      </c>
      <c r="I25" s="46"/>
      <c r="J25" s="395"/>
      <c r="K25" s="396"/>
      <c r="L25" s="396"/>
      <c r="M25" s="396"/>
      <c r="N25" s="396"/>
      <c r="O25" s="396"/>
      <c r="P25" s="397"/>
    </row>
    <row r="26" spans="1:16" x14ac:dyDescent="0.25">
      <c r="A26" s="49"/>
      <c r="B26" s="55">
        <v>10</v>
      </c>
      <c r="C26" s="56" t="s">
        <v>44</v>
      </c>
      <c r="D26" s="68">
        <v>445649</v>
      </c>
      <c r="E26" s="68">
        <f>D26*9</f>
        <v>4010841</v>
      </c>
      <c r="F26" s="68">
        <v>0</v>
      </c>
      <c r="G26" s="68">
        <f>E26*21.5%</f>
        <v>862330.81499999994</v>
      </c>
      <c r="H26" s="65">
        <f>G26*9</f>
        <v>7760977.334999999</v>
      </c>
      <c r="I26" s="46"/>
      <c r="J26" s="395"/>
      <c r="K26" s="396"/>
      <c r="L26" s="396"/>
      <c r="M26" s="396"/>
      <c r="N26" s="396"/>
      <c r="O26" s="396"/>
      <c r="P26" s="397"/>
    </row>
    <row r="27" spans="1:16" x14ac:dyDescent="0.25">
      <c r="A27" s="49"/>
      <c r="B27" s="59"/>
      <c r="C27" s="52"/>
      <c r="D27" s="57"/>
      <c r="E27" s="57"/>
      <c r="F27" s="57"/>
      <c r="G27" s="57"/>
      <c r="H27" s="57"/>
      <c r="I27" s="57"/>
      <c r="J27" s="395"/>
      <c r="K27" s="396"/>
      <c r="L27" s="396"/>
      <c r="M27" s="396"/>
      <c r="N27" s="396"/>
      <c r="O27" s="396"/>
      <c r="P27" s="397"/>
    </row>
    <row r="28" spans="1:16" x14ac:dyDescent="0.25">
      <c r="A28" s="49"/>
      <c r="B28" s="55">
        <v>5</v>
      </c>
      <c r="C28" s="56" t="s">
        <v>45</v>
      </c>
      <c r="D28" s="66">
        <v>633763</v>
      </c>
      <c r="E28" s="66">
        <v>0</v>
      </c>
      <c r="F28" s="66">
        <v>0</v>
      </c>
      <c r="G28" s="66">
        <v>0</v>
      </c>
      <c r="H28" s="66">
        <v>0</v>
      </c>
      <c r="I28" s="46"/>
      <c r="J28" s="395"/>
      <c r="K28" s="396"/>
      <c r="L28" s="396"/>
      <c r="M28" s="396"/>
      <c r="N28" s="396"/>
      <c r="O28" s="396"/>
      <c r="P28" s="397"/>
    </row>
    <row r="29" spans="1:16" ht="15.75" thickBot="1" x14ac:dyDescent="0.3">
      <c r="A29" s="49"/>
      <c r="B29" s="55">
        <v>6</v>
      </c>
      <c r="C29" s="56" t="s">
        <v>45</v>
      </c>
      <c r="D29" s="67">
        <v>597843</v>
      </c>
      <c r="E29" s="66">
        <v>0</v>
      </c>
      <c r="F29" s="66">
        <v>0</v>
      </c>
      <c r="G29" s="66">
        <v>0</v>
      </c>
      <c r="H29" s="66">
        <v>0</v>
      </c>
      <c r="I29" s="46"/>
      <c r="J29" s="398"/>
      <c r="K29" s="399"/>
      <c r="L29" s="399"/>
      <c r="M29" s="399"/>
      <c r="N29" s="399"/>
      <c r="O29" s="399"/>
      <c r="P29" s="400"/>
    </row>
    <row r="30" spans="1:16" x14ac:dyDescent="0.25">
      <c r="A30" s="49"/>
      <c r="B30" s="55">
        <v>7</v>
      </c>
      <c r="C30" s="56" t="s">
        <v>45</v>
      </c>
      <c r="D30" s="67">
        <v>551064</v>
      </c>
      <c r="E30" s="66">
        <v>0</v>
      </c>
      <c r="F30" s="66">
        <v>0</v>
      </c>
      <c r="G30" s="66">
        <v>0</v>
      </c>
      <c r="H30" s="66">
        <v>0</v>
      </c>
      <c r="I30" s="46"/>
    </row>
    <row r="31" spans="1:16" x14ac:dyDescent="0.25">
      <c r="A31" s="49"/>
      <c r="B31" s="55">
        <v>8</v>
      </c>
      <c r="C31" s="56" t="s">
        <v>45</v>
      </c>
      <c r="D31" s="67">
        <v>510201</v>
      </c>
      <c r="E31" s="66">
        <v>0</v>
      </c>
      <c r="F31" s="66">
        <v>0</v>
      </c>
      <c r="G31" s="66">
        <v>0</v>
      </c>
      <c r="H31" s="66">
        <v>0</v>
      </c>
      <c r="I31" s="46"/>
    </row>
    <row r="32" spans="1:16" x14ac:dyDescent="0.25">
      <c r="A32" s="49"/>
      <c r="B32" s="55">
        <v>9</v>
      </c>
      <c r="C32" s="56" t="s">
        <v>45</v>
      </c>
      <c r="D32" s="67">
        <v>481265</v>
      </c>
      <c r="E32" s="67">
        <f>D32*9</f>
        <v>4331385</v>
      </c>
      <c r="F32" s="67">
        <v>0</v>
      </c>
      <c r="G32" s="67">
        <f>E32*21.5%</f>
        <v>931247.77500000002</v>
      </c>
      <c r="H32" s="65">
        <f>G32*9</f>
        <v>8381229.9750000006</v>
      </c>
      <c r="I32" s="46"/>
    </row>
    <row r="33" spans="1:9" x14ac:dyDescent="0.25">
      <c r="A33" s="49"/>
      <c r="B33" s="55">
        <v>10</v>
      </c>
      <c r="C33" s="56" t="s">
        <v>45</v>
      </c>
      <c r="D33" s="67">
        <v>445649</v>
      </c>
      <c r="E33" s="67">
        <f>D33*9</f>
        <v>4010841</v>
      </c>
      <c r="F33" s="67">
        <f>D33*9</f>
        <v>4010841</v>
      </c>
      <c r="G33" s="67">
        <f>SUM(E33+F33)*21.5%</f>
        <v>1724661.63</v>
      </c>
      <c r="H33" s="65">
        <f>G33*9</f>
        <v>15521954.669999998</v>
      </c>
      <c r="I33" s="46"/>
    </row>
    <row r="34" spans="1:9" x14ac:dyDescent="0.25">
      <c r="A34" s="49"/>
      <c r="B34" s="55">
        <v>11</v>
      </c>
      <c r="C34" s="56" t="s">
        <v>45</v>
      </c>
      <c r="D34" s="67">
        <v>412665</v>
      </c>
      <c r="E34" s="67">
        <f>D34*9</f>
        <v>3713985</v>
      </c>
      <c r="F34" s="67">
        <f>D34*9</f>
        <v>3713985</v>
      </c>
      <c r="G34" s="67">
        <f>SUM(E34+F34)*21.5%</f>
        <v>1597013.55</v>
      </c>
      <c r="H34" s="65">
        <f>G34*9</f>
        <v>14373121.950000001</v>
      </c>
      <c r="I34" s="46"/>
    </row>
    <row r="35" spans="1:9" x14ac:dyDescent="0.25">
      <c r="A35" s="49"/>
      <c r="B35" s="55">
        <v>12</v>
      </c>
      <c r="C35" s="56" t="s">
        <v>45</v>
      </c>
      <c r="D35" s="68">
        <v>382097</v>
      </c>
      <c r="E35" s="68">
        <f>D35*9</f>
        <v>3438873</v>
      </c>
      <c r="F35" s="68">
        <f>D35*9</f>
        <v>3438873</v>
      </c>
      <c r="G35" s="67">
        <f>SUM(E35+F35)*21.5%</f>
        <v>1478715.39</v>
      </c>
      <c r="H35" s="65">
        <f>G35*9</f>
        <v>13308438.51</v>
      </c>
      <c r="I35" s="46"/>
    </row>
    <row r="36" spans="1:9" x14ac:dyDescent="0.25">
      <c r="A36" s="49"/>
      <c r="B36" s="59"/>
      <c r="C36" s="52"/>
      <c r="D36" s="57"/>
      <c r="E36" s="57"/>
      <c r="F36" s="57"/>
      <c r="G36" s="57"/>
      <c r="H36" s="57"/>
      <c r="I36" s="57"/>
    </row>
    <row r="37" spans="1:9" x14ac:dyDescent="0.25">
      <c r="A37" s="49"/>
      <c r="B37" s="55">
        <v>7</v>
      </c>
      <c r="C37" s="56" t="s">
        <v>46</v>
      </c>
      <c r="D37" s="66">
        <v>551064</v>
      </c>
      <c r="E37" s="66">
        <v>0</v>
      </c>
      <c r="F37" s="66">
        <v>0</v>
      </c>
      <c r="G37" s="66">
        <v>0</v>
      </c>
      <c r="H37" s="66">
        <v>0</v>
      </c>
      <c r="I37" s="46"/>
    </row>
    <row r="38" spans="1:9" x14ac:dyDescent="0.25">
      <c r="A38" s="49"/>
      <c r="B38" s="55">
        <v>8</v>
      </c>
      <c r="C38" s="56" t="s">
        <v>46</v>
      </c>
      <c r="D38" s="67">
        <v>519818</v>
      </c>
      <c r="E38" s="65">
        <f>D38*9</f>
        <v>4678362</v>
      </c>
      <c r="F38" s="65">
        <v>0</v>
      </c>
      <c r="G38" s="65">
        <f>E38*21.5%</f>
        <v>1005847.83</v>
      </c>
      <c r="H38" s="65">
        <f>G38*9</f>
        <v>9052630.4699999988</v>
      </c>
      <c r="I38" s="46"/>
    </row>
    <row r="39" spans="1:9" x14ac:dyDescent="0.25">
      <c r="A39" s="49"/>
      <c r="B39" s="55">
        <v>9</v>
      </c>
      <c r="C39" s="56" t="s">
        <v>46</v>
      </c>
      <c r="D39" s="121">
        <v>481265</v>
      </c>
      <c r="E39" s="65">
        <f>D39*9</f>
        <v>4331385</v>
      </c>
      <c r="F39" s="65">
        <v>0</v>
      </c>
      <c r="G39" s="65">
        <f>E39*21.5%</f>
        <v>931247.77500000002</v>
      </c>
      <c r="H39" s="65">
        <f>G39*9</f>
        <v>8381229.9750000006</v>
      </c>
      <c r="I39" s="46"/>
    </row>
    <row r="40" spans="1:9" x14ac:dyDescent="0.25">
      <c r="A40" s="49"/>
      <c r="B40" s="55">
        <v>10</v>
      </c>
      <c r="C40" s="56" t="s">
        <v>46</v>
      </c>
      <c r="D40" s="67">
        <v>445649</v>
      </c>
      <c r="E40" s="65">
        <f>D40*9</f>
        <v>4010841</v>
      </c>
      <c r="F40" s="65">
        <v>0</v>
      </c>
      <c r="G40" s="65">
        <f>E40*21.5%</f>
        <v>862330.81499999994</v>
      </c>
      <c r="H40" s="65">
        <f>G40*9</f>
        <v>7760977.334999999</v>
      </c>
      <c r="I40" s="46"/>
    </row>
    <row r="41" spans="1:9" x14ac:dyDescent="0.25">
      <c r="A41" s="49"/>
      <c r="B41" s="55">
        <v>11</v>
      </c>
      <c r="C41" s="56" t="s">
        <v>46</v>
      </c>
      <c r="D41" s="67">
        <v>412665</v>
      </c>
      <c r="E41" s="66">
        <v>0</v>
      </c>
      <c r="F41" s="66">
        <v>0</v>
      </c>
      <c r="G41" s="66">
        <v>0</v>
      </c>
      <c r="H41" s="66">
        <v>0</v>
      </c>
      <c r="I41" s="46"/>
    </row>
    <row r="42" spans="1:9" x14ac:dyDescent="0.25">
      <c r="A42" s="60"/>
      <c r="B42" s="61">
        <v>12</v>
      </c>
      <c r="C42" s="56" t="s">
        <v>46</v>
      </c>
      <c r="D42" s="68">
        <v>382097</v>
      </c>
      <c r="E42" s="66">
        <v>0</v>
      </c>
      <c r="F42" s="66">
        <v>0</v>
      </c>
      <c r="G42" s="66">
        <v>0</v>
      </c>
      <c r="H42" s="66">
        <v>0</v>
      </c>
      <c r="I42" s="60"/>
    </row>
    <row r="43" spans="1:9" x14ac:dyDescent="0.25">
      <c r="A43" s="49"/>
      <c r="B43" s="59"/>
      <c r="C43" s="52"/>
      <c r="D43" s="57"/>
      <c r="E43" s="57"/>
      <c r="F43" s="57"/>
      <c r="G43" s="57"/>
      <c r="H43" s="57"/>
      <c r="I43" s="57"/>
    </row>
    <row r="44" spans="1:9" x14ac:dyDescent="0.25">
      <c r="A44" s="49"/>
      <c r="B44" s="55">
        <v>7</v>
      </c>
      <c r="C44" s="56" t="s">
        <v>47</v>
      </c>
      <c r="D44" s="66">
        <v>551064</v>
      </c>
      <c r="E44" s="66">
        <v>0</v>
      </c>
      <c r="F44" s="66">
        <v>0</v>
      </c>
      <c r="G44" s="66">
        <v>0</v>
      </c>
      <c r="H44" s="66">
        <v>0</v>
      </c>
      <c r="I44" s="46"/>
    </row>
    <row r="45" spans="1:9" x14ac:dyDescent="0.25">
      <c r="A45" s="49"/>
      <c r="B45" s="55">
        <v>8</v>
      </c>
      <c r="C45" s="56" t="s">
        <v>47</v>
      </c>
      <c r="D45" s="67">
        <v>510201</v>
      </c>
      <c r="E45" s="66">
        <v>0</v>
      </c>
      <c r="F45" s="66">
        <v>0</v>
      </c>
      <c r="G45" s="66">
        <v>0</v>
      </c>
      <c r="H45" s="66">
        <v>0</v>
      </c>
      <c r="I45" s="46"/>
    </row>
    <row r="46" spans="1:9" x14ac:dyDescent="0.25">
      <c r="A46" s="49"/>
      <c r="B46" s="55">
        <v>9</v>
      </c>
      <c r="C46" s="56" t="s">
        <v>47</v>
      </c>
      <c r="D46" s="67">
        <v>472361</v>
      </c>
      <c r="E46" s="66">
        <v>0</v>
      </c>
      <c r="F46" s="66">
        <v>0</v>
      </c>
      <c r="G46" s="66">
        <v>0</v>
      </c>
      <c r="H46" s="66">
        <v>0</v>
      </c>
      <c r="I46" s="46"/>
    </row>
    <row r="47" spans="1:9" x14ac:dyDescent="0.25">
      <c r="A47" s="49"/>
      <c r="B47" s="55">
        <v>10</v>
      </c>
      <c r="C47" s="56" t="s">
        <v>47</v>
      </c>
      <c r="D47" s="67">
        <v>445649</v>
      </c>
      <c r="E47" s="66">
        <v>0</v>
      </c>
      <c r="F47" s="66">
        <v>0</v>
      </c>
      <c r="G47" s="66">
        <v>0</v>
      </c>
      <c r="H47" s="66">
        <v>0</v>
      </c>
      <c r="I47" s="46"/>
    </row>
    <row r="48" spans="1:9" x14ac:dyDescent="0.25">
      <c r="A48" s="49"/>
      <c r="B48" s="55">
        <v>11</v>
      </c>
      <c r="C48" s="56" t="s">
        <v>47</v>
      </c>
      <c r="D48" s="67">
        <v>412665</v>
      </c>
      <c r="E48" s="66">
        <v>0</v>
      </c>
      <c r="F48" s="66">
        <v>0</v>
      </c>
      <c r="G48" s="66">
        <v>0</v>
      </c>
      <c r="H48" s="66">
        <v>0</v>
      </c>
      <c r="I48" s="46"/>
    </row>
    <row r="49" spans="1:9" x14ac:dyDescent="0.25">
      <c r="A49" s="49"/>
      <c r="B49" s="55">
        <v>12</v>
      </c>
      <c r="C49" s="56" t="s">
        <v>47</v>
      </c>
      <c r="D49" s="68">
        <v>382097</v>
      </c>
      <c r="E49" s="66">
        <v>0</v>
      </c>
      <c r="F49" s="66">
        <v>0</v>
      </c>
      <c r="G49" s="66">
        <v>0</v>
      </c>
      <c r="H49" s="66">
        <v>0</v>
      </c>
      <c r="I49" s="46"/>
    </row>
    <row r="50" spans="1:9" x14ac:dyDescent="0.25">
      <c r="A50" s="49"/>
      <c r="B50" s="59"/>
      <c r="C50" s="52"/>
      <c r="D50" s="57"/>
      <c r="E50" s="57"/>
      <c r="F50" s="57"/>
      <c r="G50" s="57"/>
      <c r="H50" s="57"/>
      <c r="I50" s="57"/>
    </row>
    <row r="51" spans="1:9" x14ac:dyDescent="0.25">
      <c r="A51" s="49"/>
      <c r="B51" s="59"/>
      <c r="C51" s="52"/>
      <c r="D51" s="57"/>
      <c r="E51" s="57"/>
      <c r="F51" s="57"/>
      <c r="G51" s="57"/>
      <c r="H51" s="57"/>
      <c r="I51" s="57"/>
    </row>
    <row r="52" spans="1:9" x14ac:dyDescent="0.25">
      <c r="A52" s="49"/>
      <c r="B52" s="55">
        <v>9</v>
      </c>
      <c r="C52" s="56" t="s">
        <v>48</v>
      </c>
      <c r="D52" s="66">
        <v>481265</v>
      </c>
      <c r="E52" s="66">
        <f t="shared" ref="E52:E57" si="0">D52*9</f>
        <v>4331385</v>
      </c>
      <c r="F52" s="66">
        <f>D52*9</f>
        <v>4331385</v>
      </c>
      <c r="G52" s="66">
        <f>SUM(E52+F52)*21.5%</f>
        <v>1862495.55</v>
      </c>
      <c r="H52" s="65">
        <f t="shared" ref="H52:H59" si="1">G52*9</f>
        <v>16762459.950000001</v>
      </c>
      <c r="I52" s="46"/>
    </row>
    <row r="53" spans="1:9" x14ac:dyDescent="0.25">
      <c r="A53" s="49"/>
      <c r="B53" s="55">
        <v>10</v>
      </c>
      <c r="C53" s="56" t="s">
        <v>48</v>
      </c>
      <c r="D53" s="67">
        <v>445649</v>
      </c>
      <c r="E53" s="65">
        <f t="shared" si="0"/>
        <v>4010841</v>
      </c>
      <c r="F53" s="65">
        <v>0</v>
      </c>
      <c r="G53" s="65">
        <f>E53*21.5%</f>
        <v>862330.81499999994</v>
      </c>
      <c r="H53" s="65">
        <f t="shared" si="1"/>
        <v>7760977.334999999</v>
      </c>
      <c r="I53" s="46"/>
    </row>
    <row r="54" spans="1:9" x14ac:dyDescent="0.25">
      <c r="A54" s="49"/>
      <c r="B54" s="55">
        <v>11</v>
      </c>
      <c r="C54" s="56" t="s">
        <v>48</v>
      </c>
      <c r="D54" s="67">
        <v>412665</v>
      </c>
      <c r="E54" s="67">
        <f t="shared" si="0"/>
        <v>3713985</v>
      </c>
      <c r="F54" s="67">
        <f t="shared" ref="F54:F59" si="2">D54*9</f>
        <v>3713985</v>
      </c>
      <c r="G54" s="67">
        <f>SUM(E54+F54)*21.5%</f>
        <v>1597013.55</v>
      </c>
      <c r="H54" s="65">
        <f t="shared" si="1"/>
        <v>14373121.950000001</v>
      </c>
      <c r="I54" s="46"/>
    </row>
    <row r="55" spans="1:9" x14ac:dyDescent="0.25">
      <c r="A55" s="49"/>
      <c r="B55" s="55">
        <v>12</v>
      </c>
      <c r="C55" s="56" t="s">
        <v>48</v>
      </c>
      <c r="D55" s="67">
        <v>382097</v>
      </c>
      <c r="E55" s="67">
        <f t="shared" si="0"/>
        <v>3438873</v>
      </c>
      <c r="F55" s="67">
        <f t="shared" si="2"/>
        <v>3438873</v>
      </c>
      <c r="G55" s="67">
        <f>SUM(E55+F55)*21.5%</f>
        <v>1478715.39</v>
      </c>
      <c r="H55" s="65">
        <f t="shared" si="1"/>
        <v>13308438.51</v>
      </c>
      <c r="I55" s="46"/>
    </row>
    <row r="56" spans="1:9" x14ac:dyDescent="0.25">
      <c r="A56" s="49"/>
      <c r="B56" s="55">
        <v>13</v>
      </c>
      <c r="C56" s="56" t="s">
        <v>48</v>
      </c>
      <c r="D56" s="67">
        <v>353780</v>
      </c>
      <c r="E56" s="67">
        <f t="shared" si="0"/>
        <v>3184020</v>
      </c>
      <c r="F56" s="67">
        <f t="shared" si="2"/>
        <v>3184020</v>
      </c>
      <c r="G56" s="67">
        <f>SUM(E56+F56)*21.5%</f>
        <v>1369128.6</v>
      </c>
      <c r="H56" s="65">
        <f t="shared" si="1"/>
        <v>12322157.4</v>
      </c>
      <c r="I56" s="46"/>
    </row>
    <row r="57" spans="1:9" x14ac:dyDescent="0.25">
      <c r="A57" s="49"/>
      <c r="B57" s="55">
        <v>14</v>
      </c>
      <c r="C57" s="56" t="s">
        <v>48</v>
      </c>
      <c r="D57" s="67">
        <v>327521</v>
      </c>
      <c r="E57" s="67">
        <f t="shared" si="0"/>
        <v>2947689</v>
      </c>
      <c r="F57" s="67">
        <f t="shared" si="2"/>
        <v>2947689</v>
      </c>
      <c r="G57" s="67">
        <f>SUM(E57+F57)*21.5%</f>
        <v>1267506.27</v>
      </c>
      <c r="H57" s="65">
        <f t="shared" si="1"/>
        <v>11407556.43</v>
      </c>
      <c r="I57" s="46"/>
    </row>
    <row r="58" spans="1:9" x14ac:dyDescent="0.25">
      <c r="A58" s="49"/>
      <c r="B58" s="55">
        <v>15</v>
      </c>
      <c r="C58" s="56" t="s">
        <v>48</v>
      </c>
      <c r="D58" s="67">
        <v>303282</v>
      </c>
      <c r="E58" s="67">
        <v>0</v>
      </c>
      <c r="F58" s="67">
        <f t="shared" si="2"/>
        <v>2729538</v>
      </c>
      <c r="G58" s="67">
        <f>F58*21.5%</f>
        <v>586850.67000000004</v>
      </c>
      <c r="H58" s="65">
        <f t="shared" si="1"/>
        <v>5281656.03</v>
      </c>
      <c r="I58" s="46"/>
    </row>
    <row r="59" spans="1:9" x14ac:dyDescent="0.25">
      <c r="A59" s="49"/>
      <c r="B59" s="55">
        <v>16</v>
      </c>
      <c r="C59" s="56" t="s">
        <v>48</v>
      </c>
      <c r="D59" s="67">
        <v>280763</v>
      </c>
      <c r="E59" s="67">
        <v>0</v>
      </c>
      <c r="F59" s="67">
        <f t="shared" si="2"/>
        <v>2526867</v>
      </c>
      <c r="G59" s="67">
        <f>F59*21.5%</f>
        <v>543276.40500000003</v>
      </c>
      <c r="H59" s="65">
        <f t="shared" si="1"/>
        <v>4889487.6450000005</v>
      </c>
      <c r="I59" s="46"/>
    </row>
    <row r="60" spans="1:9" x14ac:dyDescent="0.25">
      <c r="A60" s="49"/>
      <c r="B60" s="55">
        <v>17</v>
      </c>
      <c r="C60" s="56" t="s">
        <v>48</v>
      </c>
      <c r="D60" s="68">
        <v>259974</v>
      </c>
      <c r="E60" s="67">
        <v>0</v>
      </c>
      <c r="F60" s="67">
        <v>0</v>
      </c>
      <c r="G60" s="67">
        <v>0</v>
      </c>
      <c r="H60" s="67">
        <v>0</v>
      </c>
      <c r="I60" s="46"/>
    </row>
    <row r="61" spans="1:9" x14ac:dyDescent="0.25">
      <c r="A61" s="49"/>
      <c r="B61" s="59"/>
      <c r="C61" s="52"/>
      <c r="D61" s="57"/>
      <c r="E61" s="57"/>
      <c r="F61" s="57"/>
      <c r="G61" s="58"/>
      <c r="H61" s="58"/>
      <c r="I61" s="57"/>
    </row>
    <row r="62" spans="1:9" x14ac:dyDescent="0.25">
      <c r="A62" s="49"/>
      <c r="B62" s="55">
        <v>11</v>
      </c>
      <c r="C62" s="56" t="s">
        <v>49</v>
      </c>
      <c r="D62" s="66">
        <v>412665</v>
      </c>
      <c r="E62" s="66">
        <f t="shared" ref="E62:E68" si="3">D62*9</f>
        <v>3713985</v>
      </c>
      <c r="F62" s="66">
        <v>0</v>
      </c>
      <c r="G62" s="66">
        <f>E62*21.5%</f>
        <v>798506.77500000002</v>
      </c>
      <c r="H62" s="65">
        <f t="shared" ref="H62:H68" si="4">G62*9</f>
        <v>7186560.9750000006</v>
      </c>
      <c r="I62" s="46"/>
    </row>
    <row r="63" spans="1:9" x14ac:dyDescent="0.25">
      <c r="A63" s="49"/>
      <c r="B63" s="55">
        <v>12</v>
      </c>
      <c r="C63" s="56" t="s">
        <v>49</v>
      </c>
      <c r="D63" s="67">
        <v>382097</v>
      </c>
      <c r="E63" s="66">
        <f t="shared" si="3"/>
        <v>3438873</v>
      </c>
      <c r="F63" s="66">
        <v>0</v>
      </c>
      <c r="G63" s="66">
        <f>E63*21.5%</f>
        <v>739357.69499999995</v>
      </c>
      <c r="H63" s="65">
        <f t="shared" si="4"/>
        <v>6654219.2549999999</v>
      </c>
      <c r="I63" s="46"/>
    </row>
    <row r="64" spans="1:9" x14ac:dyDescent="0.25">
      <c r="A64" s="49"/>
      <c r="B64" s="55">
        <v>13</v>
      </c>
      <c r="C64" s="56" t="s">
        <v>49</v>
      </c>
      <c r="D64" s="67">
        <v>353780</v>
      </c>
      <c r="E64" s="67">
        <f t="shared" si="3"/>
        <v>3184020</v>
      </c>
      <c r="F64" s="67">
        <v>0</v>
      </c>
      <c r="G64" s="67">
        <f>E64*21.5%</f>
        <v>684564.3</v>
      </c>
      <c r="H64" s="65">
        <f t="shared" si="4"/>
        <v>6161078.7000000002</v>
      </c>
      <c r="I64" s="46"/>
    </row>
    <row r="65" spans="1:9" x14ac:dyDescent="0.25">
      <c r="A65" s="49"/>
      <c r="B65" s="55">
        <v>14</v>
      </c>
      <c r="C65" s="56" t="s">
        <v>49</v>
      </c>
      <c r="D65" s="67">
        <v>327521</v>
      </c>
      <c r="E65" s="67">
        <f t="shared" si="3"/>
        <v>2947689</v>
      </c>
      <c r="F65" s="67">
        <v>0</v>
      </c>
      <c r="G65" s="67">
        <f>E65*21.5%</f>
        <v>633753.13500000001</v>
      </c>
      <c r="H65" s="65">
        <f t="shared" si="4"/>
        <v>5703778.2149999999</v>
      </c>
      <c r="I65" s="46"/>
    </row>
    <row r="66" spans="1:9" x14ac:dyDescent="0.25">
      <c r="A66" s="49"/>
      <c r="B66" s="55">
        <v>15</v>
      </c>
      <c r="C66" s="56" t="s">
        <v>49</v>
      </c>
      <c r="D66" s="67">
        <v>303282</v>
      </c>
      <c r="E66" s="67">
        <f t="shared" si="3"/>
        <v>2729538</v>
      </c>
      <c r="F66" s="67">
        <f>D66*9</f>
        <v>2729538</v>
      </c>
      <c r="G66" s="67">
        <f>SUM(E66+F66)*21.5%</f>
        <v>1173701.3400000001</v>
      </c>
      <c r="H66" s="65">
        <f t="shared" si="4"/>
        <v>10563312.060000001</v>
      </c>
      <c r="I66" s="46"/>
    </row>
    <row r="67" spans="1:9" x14ac:dyDescent="0.25">
      <c r="A67" s="49"/>
      <c r="B67" s="55">
        <v>16</v>
      </c>
      <c r="C67" s="56" t="s">
        <v>49</v>
      </c>
      <c r="D67" s="67">
        <v>280763</v>
      </c>
      <c r="E67" s="67">
        <f t="shared" si="3"/>
        <v>2526867</v>
      </c>
      <c r="F67" s="67">
        <f>D67*9</f>
        <v>2526867</v>
      </c>
      <c r="G67" s="67">
        <f>SUM(E67+F67)*21.5%</f>
        <v>1086552.81</v>
      </c>
      <c r="H67" s="65">
        <f t="shared" si="4"/>
        <v>9778975.290000001</v>
      </c>
      <c r="I67" s="46"/>
    </row>
    <row r="68" spans="1:9" x14ac:dyDescent="0.25">
      <c r="A68" s="49"/>
      <c r="B68" s="55">
        <v>17</v>
      </c>
      <c r="C68" s="56" t="s">
        <v>49</v>
      </c>
      <c r="D68" s="67">
        <v>259974</v>
      </c>
      <c r="E68" s="67">
        <f t="shared" si="3"/>
        <v>2339766</v>
      </c>
      <c r="F68" s="67">
        <f>D68*9</f>
        <v>2339766</v>
      </c>
      <c r="G68" s="67">
        <f>SUM(E68+F68)*21.5%</f>
        <v>1006099.38</v>
      </c>
      <c r="H68" s="65">
        <f t="shared" si="4"/>
        <v>9054894.4199999999</v>
      </c>
      <c r="I68" s="46"/>
    </row>
    <row r="69" spans="1:9" x14ac:dyDescent="0.25">
      <c r="A69" s="49"/>
      <c r="B69" s="55">
        <v>18</v>
      </c>
      <c r="C69" s="56" t="s">
        <v>49</v>
      </c>
      <c r="D69" s="68">
        <v>240723</v>
      </c>
      <c r="E69" s="66">
        <v>0</v>
      </c>
      <c r="F69" s="66">
        <v>0</v>
      </c>
      <c r="G69" s="66">
        <v>0</v>
      </c>
      <c r="H69" s="66">
        <v>0</v>
      </c>
      <c r="I69" s="46"/>
    </row>
    <row r="70" spans="1:9" x14ac:dyDescent="0.25">
      <c r="A70" s="49"/>
      <c r="B70" s="59"/>
      <c r="C70" s="52"/>
      <c r="D70" s="57"/>
      <c r="E70" s="57"/>
      <c r="F70" s="57"/>
      <c r="G70" s="58"/>
      <c r="H70" s="58"/>
      <c r="I70" s="57"/>
    </row>
    <row r="71" spans="1:9" x14ac:dyDescent="0.25">
      <c r="A71" s="49"/>
      <c r="B71" s="55">
        <v>13</v>
      </c>
      <c r="C71" s="56" t="s">
        <v>50</v>
      </c>
      <c r="D71" s="66">
        <v>353780</v>
      </c>
      <c r="E71" s="66">
        <f t="shared" ref="E71:E76" si="5">D71*9</f>
        <v>3184020</v>
      </c>
      <c r="F71" s="66">
        <v>0</v>
      </c>
      <c r="G71" s="66">
        <f>E71*20%</f>
        <v>636804</v>
      </c>
      <c r="H71" s="65">
        <f t="shared" ref="H71:H76" si="6">G71*9</f>
        <v>5731236</v>
      </c>
      <c r="I71" s="46"/>
    </row>
    <row r="72" spans="1:9" x14ac:dyDescent="0.25">
      <c r="A72" s="49"/>
      <c r="B72" s="55">
        <v>14</v>
      </c>
      <c r="C72" s="56" t="s">
        <v>50</v>
      </c>
      <c r="D72" s="67">
        <v>327521</v>
      </c>
      <c r="E72" s="67">
        <f t="shared" si="5"/>
        <v>2947689</v>
      </c>
      <c r="F72" s="67">
        <v>0</v>
      </c>
      <c r="G72" s="67">
        <f t="shared" ref="G72:G76" si="7">E72*20%</f>
        <v>589537.80000000005</v>
      </c>
      <c r="H72" s="65">
        <f t="shared" si="6"/>
        <v>5305840.2</v>
      </c>
      <c r="I72" s="46"/>
    </row>
    <row r="73" spans="1:9" x14ac:dyDescent="0.25">
      <c r="A73" s="49"/>
      <c r="B73" s="55">
        <v>15</v>
      </c>
      <c r="C73" s="56" t="s">
        <v>50</v>
      </c>
      <c r="D73" s="67">
        <v>303282</v>
      </c>
      <c r="E73" s="67">
        <f t="shared" si="5"/>
        <v>2729538</v>
      </c>
      <c r="F73" s="67">
        <v>0</v>
      </c>
      <c r="G73" s="67">
        <f t="shared" si="7"/>
        <v>545907.6</v>
      </c>
      <c r="H73" s="65">
        <f t="shared" si="6"/>
        <v>4913168.3999999994</v>
      </c>
      <c r="I73" s="46"/>
    </row>
    <row r="74" spans="1:9" x14ac:dyDescent="0.25">
      <c r="A74" s="49"/>
      <c r="B74" s="55">
        <v>16</v>
      </c>
      <c r="C74" s="56" t="s">
        <v>50</v>
      </c>
      <c r="D74" s="67">
        <v>280763</v>
      </c>
      <c r="E74" s="67">
        <f t="shared" si="5"/>
        <v>2526867</v>
      </c>
      <c r="F74" s="67">
        <f>D74*9</f>
        <v>2526867</v>
      </c>
      <c r="G74" s="67">
        <f t="shared" si="7"/>
        <v>505373.4</v>
      </c>
      <c r="H74" s="65">
        <f t="shared" si="6"/>
        <v>4548360.6000000006</v>
      </c>
      <c r="I74" s="46"/>
    </row>
    <row r="75" spans="1:9" x14ac:dyDescent="0.25">
      <c r="A75" s="49"/>
      <c r="B75" s="55">
        <v>17</v>
      </c>
      <c r="C75" s="56" t="s">
        <v>50</v>
      </c>
      <c r="D75" s="67">
        <v>259974</v>
      </c>
      <c r="E75" s="67">
        <f t="shared" si="5"/>
        <v>2339766</v>
      </c>
      <c r="F75" s="67">
        <f>D75*9</f>
        <v>2339766</v>
      </c>
      <c r="G75" s="67">
        <f t="shared" si="7"/>
        <v>467953.2</v>
      </c>
      <c r="H75" s="65">
        <f t="shared" si="6"/>
        <v>4211578.8</v>
      </c>
      <c r="I75" s="46"/>
    </row>
    <row r="76" spans="1:9" x14ac:dyDescent="0.25">
      <c r="A76" s="49"/>
      <c r="B76" s="55">
        <v>18</v>
      </c>
      <c r="C76" s="56" t="s">
        <v>50</v>
      </c>
      <c r="D76" s="67">
        <v>240723</v>
      </c>
      <c r="E76" s="67">
        <f t="shared" si="5"/>
        <v>2166507</v>
      </c>
      <c r="F76" s="67">
        <f>D76*9</f>
        <v>2166507</v>
      </c>
      <c r="G76" s="67">
        <f t="shared" si="7"/>
        <v>433301.4</v>
      </c>
      <c r="H76" s="65">
        <f t="shared" si="6"/>
        <v>3899712.6</v>
      </c>
      <c r="I76" s="46"/>
    </row>
    <row r="77" spans="1:9" x14ac:dyDescent="0.25">
      <c r="A77" s="49"/>
      <c r="B77" s="55">
        <v>19</v>
      </c>
      <c r="C77" s="56" t="s">
        <v>50</v>
      </c>
      <c r="D77" s="67">
        <v>224981</v>
      </c>
      <c r="E77" s="66">
        <v>0</v>
      </c>
      <c r="F77" s="66">
        <v>0</v>
      </c>
      <c r="G77" s="66">
        <v>0</v>
      </c>
      <c r="H77" s="66">
        <v>0</v>
      </c>
      <c r="I77" s="46"/>
    </row>
    <row r="78" spans="1:9" x14ac:dyDescent="0.25">
      <c r="A78" s="49"/>
      <c r="B78" s="55">
        <v>20</v>
      </c>
      <c r="C78" s="56" t="s">
        <v>50</v>
      </c>
      <c r="D78" s="68">
        <v>210272</v>
      </c>
      <c r="E78" s="66">
        <v>0</v>
      </c>
      <c r="F78" s="66">
        <v>0</v>
      </c>
      <c r="G78" s="66">
        <v>0</v>
      </c>
      <c r="H78" s="66">
        <v>0</v>
      </c>
      <c r="I78" s="46"/>
    </row>
    <row r="79" spans="1:9" x14ac:dyDescent="0.25">
      <c r="A79" s="49"/>
      <c r="B79" s="59"/>
      <c r="C79" s="52"/>
      <c r="D79" s="57"/>
      <c r="E79" s="57"/>
      <c r="F79" s="57"/>
      <c r="G79" s="57"/>
      <c r="H79" s="57"/>
      <c r="I79" s="57"/>
    </row>
    <row r="80" spans="1:9" x14ac:dyDescent="0.25">
      <c r="B80" s="127" t="s">
        <v>91</v>
      </c>
      <c r="C80" s="127"/>
      <c r="D80" s="127"/>
      <c r="E80" s="127"/>
    </row>
    <row r="86" spans="3:7" x14ac:dyDescent="0.25">
      <c r="C86" s="233" t="s">
        <v>92</v>
      </c>
      <c r="D86" s="233"/>
      <c r="E86" s="233"/>
      <c r="F86" s="233"/>
      <c r="G86" s="233"/>
    </row>
    <row r="87" spans="3:7" x14ac:dyDescent="0.25">
      <c r="C87" s="234" t="s">
        <v>94</v>
      </c>
      <c r="D87" s="234"/>
      <c r="E87" s="234"/>
      <c r="F87" s="234"/>
      <c r="G87" s="234"/>
    </row>
    <row r="90" spans="3:7" x14ac:dyDescent="0.25">
      <c r="C90" t="s">
        <v>93</v>
      </c>
    </row>
  </sheetData>
  <mergeCells count="14">
    <mergeCell ref="C86:G86"/>
    <mergeCell ref="C87:G87"/>
    <mergeCell ref="B8:B10"/>
    <mergeCell ref="J8:P10"/>
    <mergeCell ref="J12:P29"/>
    <mergeCell ref="A12:A17"/>
    <mergeCell ref="B2:I3"/>
    <mergeCell ref="B6:C6"/>
    <mergeCell ref="D6:G7"/>
    <mergeCell ref="G8:G10"/>
    <mergeCell ref="H8:H10"/>
    <mergeCell ref="D8:D10"/>
    <mergeCell ref="E8:F9"/>
    <mergeCell ref="C8:C10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Y71"/>
  <sheetViews>
    <sheetView topLeftCell="A34" zoomScale="84" zoomScaleNormal="84" workbookViewId="0">
      <selection activeCell="I74" sqref="I74"/>
    </sheetView>
  </sheetViews>
  <sheetFormatPr baseColWidth="10" defaultRowHeight="15" x14ac:dyDescent="0.25"/>
  <cols>
    <col min="3" max="3" width="13" customWidth="1"/>
    <col min="7" max="12" width="11.42578125" customWidth="1"/>
    <col min="13" max="13" width="2.7109375" customWidth="1"/>
  </cols>
  <sheetData>
    <row r="3" spans="1:25" x14ac:dyDescent="0.25">
      <c r="C3" s="253" t="s">
        <v>56</v>
      </c>
      <c r="D3" s="254"/>
      <c r="E3" s="254"/>
      <c r="F3" s="254"/>
      <c r="G3" s="254"/>
      <c r="H3" s="254"/>
      <c r="I3" s="254"/>
      <c r="J3" s="254"/>
      <c r="K3" s="254"/>
      <c r="L3" s="255"/>
    </row>
    <row r="4" spans="1:25" ht="15" customHeight="1" x14ac:dyDescent="0.25"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25" ht="15" customHeight="1" x14ac:dyDescent="0.25"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25" ht="15" customHeight="1" x14ac:dyDescent="0.25"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25" x14ac:dyDescent="0.25">
      <c r="G7" s="260" t="s">
        <v>57</v>
      </c>
      <c r="H7" s="261"/>
      <c r="I7" s="261"/>
      <c r="J7" s="261"/>
      <c r="K7" s="261"/>
      <c r="L7" s="262"/>
      <c r="N7" s="260" t="s">
        <v>58</v>
      </c>
      <c r="O7" s="261"/>
      <c r="P7" s="261"/>
      <c r="Q7" s="261"/>
      <c r="R7" s="261"/>
      <c r="S7" s="262"/>
    </row>
    <row r="8" spans="1:25" ht="15.75" customHeight="1" x14ac:dyDescent="0.25">
      <c r="B8" s="236" t="s">
        <v>55</v>
      </c>
      <c r="C8" s="250" t="s">
        <v>3</v>
      </c>
      <c r="D8" s="250" t="s">
        <v>4</v>
      </c>
      <c r="E8" s="250" t="s">
        <v>8</v>
      </c>
      <c r="F8" s="250" t="s">
        <v>9</v>
      </c>
      <c r="G8" s="259" t="s">
        <v>10</v>
      </c>
      <c r="H8" s="259"/>
      <c r="I8" s="259" t="s">
        <v>27</v>
      </c>
      <c r="J8" s="259"/>
      <c r="K8" s="259" t="s">
        <v>13</v>
      </c>
      <c r="L8" s="259"/>
      <c r="M8" s="14"/>
      <c r="N8" s="259" t="s">
        <v>10</v>
      </c>
      <c r="O8" s="259"/>
      <c r="P8" s="259" t="s">
        <v>27</v>
      </c>
      <c r="Q8" s="259"/>
      <c r="R8" s="259" t="s">
        <v>13</v>
      </c>
      <c r="S8" s="259"/>
    </row>
    <row r="9" spans="1:25" ht="30" customHeight="1" thickBot="1" x14ac:dyDescent="0.3">
      <c r="A9" s="63" t="s">
        <v>0</v>
      </c>
      <c r="B9" s="252"/>
      <c r="C9" s="251"/>
      <c r="D9" s="251"/>
      <c r="E9" s="251"/>
      <c r="F9" s="251"/>
      <c r="G9" s="17" t="s">
        <v>11</v>
      </c>
      <c r="H9" s="17" t="s">
        <v>12</v>
      </c>
      <c r="I9" s="17" t="s">
        <v>25</v>
      </c>
      <c r="J9" s="17" t="s">
        <v>26</v>
      </c>
      <c r="K9" s="16" t="s">
        <v>14</v>
      </c>
      <c r="L9" s="16" t="s">
        <v>15</v>
      </c>
      <c r="N9" s="17" t="s">
        <v>11</v>
      </c>
      <c r="O9" s="17" t="s">
        <v>12</v>
      </c>
      <c r="P9" s="17" t="s">
        <v>25</v>
      </c>
      <c r="Q9" s="17" t="s">
        <v>26</v>
      </c>
      <c r="R9" s="16" t="s">
        <v>14</v>
      </c>
      <c r="S9" s="16" t="s">
        <v>15</v>
      </c>
    </row>
    <row r="10" spans="1:25" ht="15" customHeight="1" x14ac:dyDescent="0.25">
      <c r="A10" s="244">
        <v>2</v>
      </c>
      <c r="B10" s="247" t="s">
        <v>2</v>
      </c>
      <c r="C10" s="212" t="s">
        <v>86</v>
      </c>
      <c r="D10" s="212" t="s">
        <v>17</v>
      </c>
      <c r="E10" s="212">
        <v>34</v>
      </c>
      <c r="F10" s="165">
        <v>13</v>
      </c>
      <c r="G10" s="166"/>
      <c r="H10" s="165"/>
      <c r="I10" s="166"/>
      <c r="J10" s="165"/>
      <c r="K10" s="167"/>
      <c r="L10" s="168"/>
      <c r="M10" s="167"/>
      <c r="N10" s="166" t="s">
        <v>85</v>
      </c>
      <c r="O10" s="165" t="s">
        <v>87</v>
      </c>
      <c r="P10" s="166">
        <v>106</v>
      </c>
      <c r="Q10" s="165">
        <v>96</v>
      </c>
      <c r="R10" s="167" t="s">
        <v>85</v>
      </c>
      <c r="S10" s="168" t="s">
        <v>87</v>
      </c>
    </row>
    <row r="11" spans="1:25" ht="15" customHeight="1" x14ac:dyDescent="0.25">
      <c r="A11" s="245"/>
      <c r="B11" s="248"/>
      <c r="C11" s="213"/>
      <c r="D11" s="213"/>
      <c r="E11" s="213"/>
      <c r="F11" s="168">
        <v>14</v>
      </c>
      <c r="G11" s="169"/>
      <c r="H11" s="168"/>
      <c r="I11" s="169"/>
      <c r="J11" s="170"/>
      <c r="K11" s="167"/>
      <c r="L11" s="168"/>
      <c r="M11" s="167"/>
      <c r="N11" s="169" t="s">
        <v>85</v>
      </c>
      <c r="O11" s="168" t="s">
        <v>87</v>
      </c>
      <c r="P11" s="169">
        <v>36</v>
      </c>
      <c r="Q11" s="170">
        <v>35</v>
      </c>
      <c r="R11" s="167" t="s">
        <v>85</v>
      </c>
      <c r="S11" s="168" t="s">
        <v>87</v>
      </c>
      <c r="Y11" t="s">
        <v>2</v>
      </c>
    </row>
    <row r="12" spans="1:25" x14ac:dyDescent="0.25">
      <c r="A12" s="245"/>
      <c r="B12" s="248"/>
      <c r="C12" s="213"/>
      <c r="D12" s="213"/>
      <c r="E12" s="213"/>
      <c r="F12" s="168">
        <v>15</v>
      </c>
      <c r="G12" s="169"/>
      <c r="H12" s="168"/>
      <c r="I12" s="169"/>
      <c r="J12" s="168"/>
      <c r="K12" s="167"/>
      <c r="L12" s="168"/>
      <c r="M12" s="167"/>
      <c r="N12" s="169" t="s">
        <v>85</v>
      </c>
      <c r="O12" s="168" t="s">
        <v>87</v>
      </c>
      <c r="P12" s="169">
        <v>80</v>
      </c>
      <c r="Q12" s="168">
        <v>76</v>
      </c>
      <c r="R12" s="167" t="s">
        <v>85</v>
      </c>
      <c r="S12" s="168" t="s">
        <v>87</v>
      </c>
    </row>
    <row r="13" spans="1:25" x14ac:dyDescent="0.25">
      <c r="A13" s="245"/>
      <c r="B13" s="248"/>
      <c r="C13" s="213"/>
      <c r="D13" s="213"/>
      <c r="E13" s="213"/>
      <c r="F13" s="168">
        <v>16</v>
      </c>
      <c r="G13" s="169"/>
      <c r="H13" s="168"/>
      <c r="I13" s="169"/>
      <c r="J13" s="168"/>
      <c r="K13" s="167"/>
      <c r="L13" s="168"/>
      <c r="M13" s="167"/>
      <c r="N13" s="169" t="s">
        <v>85</v>
      </c>
      <c r="O13" s="168" t="s">
        <v>87</v>
      </c>
      <c r="P13" s="169">
        <f>SUM(60+28)</f>
        <v>88</v>
      </c>
      <c r="Q13" s="168">
        <f>SUM(41+80)</f>
        <v>121</v>
      </c>
      <c r="R13" s="171" t="s">
        <v>85</v>
      </c>
      <c r="S13" s="168" t="s">
        <v>85</v>
      </c>
    </row>
    <row r="14" spans="1:25" x14ac:dyDescent="0.25">
      <c r="A14" s="245"/>
      <c r="B14" s="248"/>
      <c r="C14" s="213"/>
      <c r="D14" s="213"/>
      <c r="E14" s="213"/>
      <c r="F14" s="168">
        <v>17</v>
      </c>
      <c r="G14" s="169"/>
      <c r="H14" s="168"/>
      <c r="I14" s="169"/>
      <c r="J14" s="168"/>
      <c r="K14" s="167"/>
      <c r="L14" s="168"/>
      <c r="M14" s="167"/>
      <c r="N14" s="169" t="s">
        <v>85</v>
      </c>
      <c r="O14" s="168" t="s">
        <v>85</v>
      </c>
      <c r="P14" s="169">
        <f>SUM(40+454)</f>
        <v>494</v>
      </c>
      <c r="Q14" s="168">
        <f>SUM(25+350)</f>
        <v>375</v>
      </c>
      <c r="R14" s="171" t="s">
        <v>85</v>
      </c>
      <c r="S14" s="168" t="s">
        <v>85</v>
      </c>
    </row>
    <row r="15" spans="1:25" x14ac:dyDescent="0.25">
      <c r="A15" s="245"/>
      <c r="B15" s="248"/>
      <c r="C15" s="213"/>
      <c r="D15" s="213"/>
      <c r="E15" s="213"/>
      <c r="F15" s="168">
        <v>18</v>
      </c>
      <c r="G15" s="169"/>
      <c r="H15" s="168"/>
      <c r="I15" s="172"/>
      <c r="J15" s="170"/>
      <c r="K15" s="167"/>
      <c r="L15" s="168"/>
      <c r="M15" s="167"/>
      <c r="N15" s="169" t="s">
        <v>85</v>
      </c>
      <c r="O15" s="168" t="s">
        <v>87</v>
      </c>
      <c r="P15" s="172">
        <f>SUM(53+80)</f>
        <v>133</v>
      </c>
      <c r="Q15" s="170">
        <f>SUM(58+67)</f>
        <v>125</v>
      </c>
      <c r="R15" s="171" t="s">
        <v>85</v>
      </c>
      <c r="S15" s="168" t="s">
        <v>85</v>
      </c>
    </row>
    <row r="16" spans="1:25" x14ac:dyDescent="0.25">
      <c r="A16" s="245"/>
      <c r="B16" s="248"/>
      <c r="C16" s="213"/>
      <c r="D16" s="213"/>
      <c r="E16" s="213"/>
      <c r="F16" s="168">
        <v>19</v>
      </c>
      <c r="G16" s="169"/>
      <c r="H16" s="168"/>
      <c r="I16" s="169"/>
      <c r="J16" s="168"/>
      <c r="K16" s="167"/>
      <c r="L16" s="168"/>
      <c r="M16" s="167"/>
      <c r="N16" s="169" t="s">
        <v>87</v>
      </c>
      <c r="O16" s="168" t="s">
        <v>87</v>
      </c>
      <c r="P16" s="169" t="s">
        <v>87</v>
      </c>
      <c r="Q16" s="168" t="s">
        <v>87</v>
      </c>
      <c r="R16" s="171" t="s">
        <v>87</v>
      </c>
      <c r="S16" s="168" t="s">
        <v>87</v>
      </c>
    </row>
    <row r="17" spans="1:19" ht="15.75" thickBot="1" x14ac:dyDescent="0.3">
      <c r="A17" s="246"/>
      <c r="B17" s="249"/>
      <c r="C17" s="214"/>
      <c r="D17" s="214"/>
      <c r="E17" s="214"/>
      <c r="F17" s="173">
        <v>20</v>
      </c>
      <c r="G17" s="174"/>
      <c r="H17" s="173"/>
      <c r="I17" s="174"/>
      <c r="J17" s="173"/>
      <c r="K17" s="175"/>
      <c r="L17" s="173"/>
      <c r="M17" s="167"/>
      <c r="N17" s="174" t="s">
        <v>87</v>
      </c>
      <c r="O17" s="173" t="s">
        <v>87</v>
      </c>
      <c r="P17" s="169" t="s">
        <v>87</v>
      </c>
      <c r="Q17" s="168" t="s">
        <v>87</v>
      </c>
      <c r="R17" s="175" t="s">
        <v>87</v>
      </c>
      <c r="S17" s="173" t="s">
        <v>87</v>
      </c>
    </row>
    <row r="18" spans="1:19" x14ac:dyDescent="0.25">
      <c r="D18" s="241" t="s">
        <v>19</v>
      </c>
      <c r="E18" s="239">
        <v>28</v>
      </c>
      <c r="F18" s="165">
        <v>11</v>
      </c>
      <c r="G18" s="169"/>
      <c r="H18" s="168"/>
      <c r="I18" s="169"/>
      <c r="J18" s="168"/>
      <c r="K18" s="167"/>
      <c r="L18" s="168"/>
      <c r="M18" s="167"/>
      <c r="N18" s="169" t="s">
        <v>85</v>
      </c>
      <c r="O18" s="168" t="s">
        <v>85</v>
      </c>
      <c r="P18" s="166">
        <v>40</v>
      </c>
      <c r="Q18" s="165">
        <v>10</v>
      </c>
      <c r="R18" s="171" t="s">
        <v>85</v>
      </c>
      <c r="S18" s="168" t="s">
        <v>87</v>
      </c>
    </row>
    <row r="19" spans="1:19" x14ac:dyDescent="0.25">
      <c r="D19" s="263"/>
      <c r="E19" s="237"/>
      <c r="F19" s="168">
        <v>12</v>
      </c>
      <c r="G19" s="169"/>
      <c r="H19" s="168"/>
      <c r="I19" s="172"/>
      <c r="J19" s="168"/>
      <c r="K19" s="167"/>
      <c r="L19" s="168"/>
      <c r="M19" s="167"/>
      <c r="N19" s="169" t="s">
        <v>85</v>
      </c>
      <c r="O19" s="168" t="s">
        <v>87</v>
      </c>
      <c r="P19" s="172">
        <v>45</v>
      </c>
      <c r="Q19" s="168">
        <v>0</v>
      </c>
      <c r="R19" s="171" t="s">
        <v>85</v>
      </c>
      <c r="S19" s="168" t="s">
        <v>87</v>
      </c>
    </row>
    <row r="20" spans="1:19" x14ac:dyDescent="0.25">
      <c r="D20" s="263"/>
      <c r="E20" s="237"/>
      <c r="F20" s="168">
        <v>13</v>
      </c>
      <c r="G20" s="169"/>
      <c r="H20" s="168"/>
      <c r="I20" s="169"/>
      <c r="J20" s="168"/>
      <c r="K20" s="167"/>
      <c r="L20" s="168"/>
      <c r="M20" s="167"/>
      <c r="N20" s="169" t="s">
        <v>87</v>
      </c>
      <c r="O20" s="168" t="s">
        <v>85</v>
      </c>
      <c r="P20" s="169">
        <v>17</v>
      </c>
      <c r="Q20" s="168">
        <v>0</v>
      </c>
      <c r="R20" s="171" t="s">
        <v>85</v>
      </c>
      <c r="S20" s="168" t="s">
        <v>87</v>
      </c>
    </row>
    <row r="21" spans="1:19" x14ac:dyDescent="0.25">
      <c r="D21" s="263"/>
      <c r="E21" s="237"/>
      <c r="F21" s="168">
        <v>14</v>
      </c>
      <c r="G21" s="169"/>
      <c r="H21" s="168"/>
      <c r="I21" s="169"/>
      <c r="J21" s="170"/>
      <c r="K21" s="167"/>
      <c r="L21" s="168"/>
      <c r="M21" s="167"/>
      <c r="N21" s="169" t="s">
        <v>87</v>
      </c>
      <c r="O21" s="168" t="s">
        <v>85</v>
      </c>
      <c r="P21" s="169">
        <v>0</v>
      </c>
      <c r="Q21" s="170">
        <v>0</v>
      </c>
      <c r="R21" s="171" t="s">
        <v>85</v>
      </c>
      <c r="S21" s="168" t="s">
        <v>87</v>
      </c>
    </row>
    <row r="22" spans="1:19" x14ac:dyDescent="0.25">
      <c r="D22" s="263"/>
      <c r="E22" s="237"/>
      <c r="F22" s="168">
        <v>15</v>
      </c>
      <c r="G22" s="169"/>
      <c r="H22" s="168"/>
      <c r="I22" s="169"/>
      <c r="J22" s="168"/>
      <c r="K22" s="167"/>
      <c r="L22" s="168"/>
      <c r="M22" s="167"/>
      <c r="N22" s="169" t="s">
        <v>85</v>
      </c>
      <c r="O22" s="168" t="s">
        <v>85</v>
      </c>
      <c r="P22" s="169">
        <f>SUM(19+24)</f>
        <v>43</v>
      </c>
      <c r="Q22" s="168">
        <v>18</v>
      </c>
      <c r="R22" s="171" t="s">
        <v>85</v>
      </c>
      <c r="S22" s="168" t="s">
        <v>85</v>
      </c>
    </row>
    <row r="23" spans="1:19" x14ac:dyDescent="0.25">
      <c r="D23" s="263"/>
      <c r="E23" s="237"/>
      <c r="F23" s="168">
        <v>16</v>
      </c>
      <c r="G23" s="169"/>
      <c r="H23" s="168"/>
      <c r="I23" s="172"/>
      <c r="J23" s="170"/>
      <c r="K23" s="167"/>
      <c r="L23" s="168"/>
      <c r="M23" s="167"/>
      <c r="N23" s="169" t="s">
        <v>85</v>
      </c>
      <c r="O23" s="168" t="s">
        <v>85</v>
      </c>
      <c r="P23" s="172">
        <f>SUM(34+120)</f>
        <v>154</v>
      </c>
      <c r="Q23" s="170">
        <f>SUM(22+80)</f>
        <v>102</v>
      </c>
      <c r="R23" s="171" t="s">
        <v>85</v>
      </c>
      <c r="S23" s="168" t="s">
        <v>85</v>
      </c>
    </row>
    <row r="24" spans="1:19" x14ac:dyDescent="0.25">
      <c r="D24" s="263"/>
      <c r="E24" s="237"/>
      <c r="F24" s="168">
        <v>17</v>
      </c>
      <c r="G24" s="169"/>
      <c r="H24" s="168"/>
      <c r="I24" s="172"/>
      <c r="J24" s="170"/>
      <c r="K24" s="167"/>
      <c r="L24" s="168"/>
      <c r="M24" s="167"/>
      <c r="N24" s="169" t="s">
        <v>85</v>
      </c>
      <c r="O24" s="168" t="s">
        <v>85</v>
      </c>
      <c r="P24" s="172">
        <f>SUM(8+48)</f>
        <v>56</v>
      </c>
      <c r="Q24" s="170">
        <v>21</v>
      </c>
      <c r="R24" s="171" t="s">
        <v>85</v>
      </c>
      <c r="S24" s="168" t="s">
        <v>85</v>
      </c>
    </row>
    <row r="25" spans="1:19" ht="15.75" thickBot="1" x14ac:dyDescent="0.3">
      <c r="D25" s="264"/>
      <c r="E25" s="240"/>
      <c r="F25" s="173">
        <v>18</v>
      </c>
      <c r="G25" s="174"/>
      <c r="H25" s="173"/>
      <c r="I25" s="174"/>
      <c r="J25" s="173"/>
      <c r="K25" s="175"/>
      <c r="L25" s="173"/>
      <c r="M25" s="167"/>
      <c r="N25" s="174" t="s">
        <v>87</v>
      </c>
      <c r="O25" s="173" t="s">
        <v>87</v>
      </c>
      <c r="P25" s="174" t="s">
        <v>87</v>
      </c>
      <c r="Q25" s="173" t="s">
        <v>87</v>
      </c>
      <c r="R25" s="175" t="s">
        <v>87</v>
      </c>
      <c r="S25" s="173" t="s">
        <v>87</v>
      </c>
    </row>
    <row r="26" spans="1:19" x14ac:dyDescent="0.25">
      <c r="D26" s="265" t="s">
        <v>18</v>
      </c>
      <c r="E26" s="239">
        <v>37</v>
      </c>
      <c r="F26" s="165">
        <v>9</v>
      </c>
      <c r="G26" s="166"/>
      <c r="H26" s="165"/>
      <c r="I26" s="166"/>
      <c r="J26" s="165"/>
      <c r="K26" s="176"/>
      <c r="L26" s="165"/>
      <c r="M26" s="167"/>
      <c r="N26" s="166" t="s">
        <v>85</v>
      </c>
      <c r="O26" s="165" t="s">
        <v>85</v>
      </c>
      <c r="P26" s="166">
        <f>SUM(20+42)</f>
        <v>62</v>
      </c>
      <c r="Q26" s="165">
        <v>17</v>
      </c>
      <c r="R26" s="176" t="s">
        <v>85</v>
      </c>
      <c r="S26" s="165" t="s">
        <v>85</v>
      </c>
    </row>
    <row r="27" spans="1:19" x14ac:dyDescent="0.25">
      <c r="D27" s="242"/>
      <c r="E27" s="237"/>
      <c r="F27" s="168">
        <v>10</v>
      </c>
      <c r="G27" s="169"/>
      <c r="H27" s="168"/>
      <c r="I27" s="169"/>
      <c r="J27" s="168"/>
      <c r="K27" s="167"/>
      <c r="L27" s="168"/>
      <c r="M27" s="167"/>
      <c r="N27" s="169" t="s">
        <v>85</v>
      </c>
      <c r="O27" s="168" t="s">
        <v>85</v>
      </c>
      <c r="P27" s="169">
        <v>28</v>
      </c>
      <c r="Q27" s="168">
        <v>3</v>
      </c>
      <c r="R27" s="171" t="s">
        <v>85</v>
      </c>
      <c r="S27" s="168" t="s">
        <v>87</v>
      </c>
    </row>
    <row r="28" spans="1:19" x14ac:dyDescent="0.25">
      <c r="D28" s="242"/>
      <c r="E28" s="237"/>
      <c r="F28" s="168">
        <v>11</v>
      </c>
      <c r="G28" s="169"/>
      <c r="H28" s="168"/>
      <c r="I28" s="169"/>
      <c r="J28" s="168"/>
      <c r="K28" s="167"/>
      <c r="L28" s="168"/>
      <c r="M28" s="167"/>
      <c r="N28" s="169" t="s">
        <v>85</v>
      </c>
      <c r="O28" s="168" t="s">
        <v>85</v>
      </c>
      <c r="P28" s="169">
        <f>SUM(21+39)</f>
        <v>60</v>
      </c>
      <c r="Q28" s="168">
        <v>4</v>
      </c>
      <c r="R28" s="171" t="s">
        <v>85</v>
      </c>
      <c r="S28" s="168" t="s">
        <v>85</v>
      </c>
    </row>
    <row r="29" spans="1:19" x14ac:dyDescent="0.25">
      <c r="D29" s="242"/>
      <c r="E29" s="237"/>
      <c r="F29" s="168">
        <v>12</v>
      </c>
      <c r="G29" s="169"/>
      <c r="H29" s="168"/>
      <c r="I29" s="169"/>
      <c r="J29" s="168"/>
      <c r="K29" s="167"/>
      <c r="L29" s="168"/>
      <c r="M29" s="167"/>
      <c r="N29" s="169" t="s">
        <v>85</v>
      </c>
      <c r="O29" s="168" t="s">
        <v>85</v>
      </c>
      <c r="P29" s="169">
        <f>SUM(44+56)</f>
        <v>100</v>
      </c>
      <c r="Q29" s="168">
        <v>40</v>
      </c>
      <c r="R29" s="171" t="s">
        <v>85</v>
      </c>
      <c r="S29" s="168" t="s">
        <v>85</v>
      </c>
    </row>
    <row r="30" spans="1:19" x14ac:dyDescent="0.25">
      <c r="D30" s="242"/>
      <c r="E30" s="237"/>
      <c r="F30" s="168">
        <v>13</v>
      </c>
      <c r="G30" s="169"/>
      <c r="H30" s="168"/>
      <c r="I30" s="169"/>
      <c r="J30" s="168"/>
      <c r="K30" s="167"/>
      <c r="L30" s="168"/>
      <c r="M30" s="167"/>
      <c r="N30" s="169" t="s">
        <v>85</v>
      </c>
      <c r="O30" s="168" t="s">
        <v>85</v>
      </c>
      <c r="P30" s="169">
        <f>SUM(37+6)</f>
        <v>43</v>
      </c>
      <c r="Q30" s="168">
        <f>SUM(3+9)</f>
        <v>12</v>
      </c>
      <c r="R30" s="171" t="s">
        <v>85</v>
      </c>
      <c r="S30" s="168" t="s">
        <v>85</v>
      </c>
    </row>
    <row r="31" spans="1:19" x14ac:dyDescent="0.25">
      <c r="D31" s="242"/>
      <c r="E31" s="237"/>
      <c r="F31" s="168">
        <v>14</v>
      </c>
      <c r="G31" s="169"/>
      <c r="H31" s="168"/>
      <c r="I31" s="169"/>
      <c r="J31" s="168"/>
      <c r="K31" s="167"/>
      <c r="L31" s="168"/>
      <c r="M31" s="167"/>
      <c r="N31" s="169" t="s">
        <v>85</v>
      </c>
      <c r="O31" s="168" t="s">
        <v>85</v>
      </c>
      <c r="P31" s="169">
        <v>40</v>
      </c>
      <c r="Q31" s="168">
        <v>13</v>
      </c>
      <c r="R31" s="171" t="s">
        <v>85</v>
      </c>
      <c r="S31" s="168" t="s">
        <v>85</v>
      </c>
    </row>
    <row r="32" spans="1:19" x14ac:dyDescent="0.25">
      <c r="D32" s="242"/>
      <c r="E32" s="237"/>
      <c r="F32" s="168">
        <v>15</v>
      </c>
      <c r="G32" s="169"/>
      <c r="H32" s="168"/>
      <c r="I32" s="169"/>
      <c r="J32" s="168"/>
      <c r="K32" s="167"/>
      <c r="L32" s="168"/>
      <c r="M32" s="167"/>
      <c r="N32" s="169" t="s">
        <v>87</v>
      </c>
      <c r="O32" s="168" t="s">
        <v>85</v>
      </c>
      <c r="P32" s="169">
        <v>5</v>
      </c>
      <c r="Q32" s="168">
        <v>4</v>
      </c>
      <c r="R32" s="171" t="s">
        <v>87</v>
      </c>
      <c r="S32" s="168" t="s">
        <v>85</v>
      </c>
    </row>
    <row r="33" spans="4:19" x14ac:dyDescent="0.25">
      <c r="D33" s="242"/>
      <c r="E33" s="237"/>
      <c r="F33" s="168">
        <v>16</v>
      </c>
      <c r="G33" s="169"/>
      <c r="H33" s="168"/>
      <c r="I33" s="169"/>
      <c r="J33" s="168"/>
      <c r="K33" s="167"/>
      <c r="L33" s="168"/>
      <c r="M33" s="167"/>
      <c r="N33" s="169" t="s">
        <v>87</v>
      </c>
      <c r="O33" s="168" t="s">
        <v>85</v>
      </c>
      <c r="P33" s="169">
        <v>1</v>
      </c>
      <c r="Q33" s="168">
        <v>0</v>
      </c>
      <c r="R33" s="171" t="s">
        <v>87</v>
      </c>
      <c r="S33" s="168" t="s">
        <v>85</v>
      </c>
    </row>
    <row r="34" spans="4:19" ht="15.75" thickBot="1" x14ac:dyDescent="0.3">
      <c r="D34" s="243"/>
      <c r="E34" s="240"/>
      <c r="F34" s="173">
        <v>17</v>
      </c>
      <c r="G34" s="174"/>
      <c r="H34" s="173"/>
      <c r="I34" s="174"/>
      <c r="J34" s="173"/>
      <c r="K34" s="175"/>
      <c r="L34" s="173"/>
      <c r="M34" s="167"/>
      <c r="N34" s="174" t="s">
        <v>87</v>
      </c>
      <c r="O34" s="173" t="s">
        <v>87</v>
      </c>
      <c r="P34" s="174" t="s">
        <v>87</v>
      </c>
      <c r="Q34" s="173" t="s">
        <v>87</v>
      </c>
      <c r="R34" s="175" t="s">
        <v>87</v>
      </c>
      <c r="S34" s="173" t="s">
        <v>87</v>
      </c>
    </row>
    <row r="35" spans="4:19" x14ac:dyDescent="0.25">
      <c r="D35" s="265" t="s">
        <v>20</v>
      </c>
      <c r="E35" s="239">
        <v>4</v>
      </c>
      <c r="F35" s="165">
        <v>7</v>
      </c>
      <c r="G35" s="166"/>
      <c r="H35" s="165"/>
      <c r="I35" s="166"/>
      <c r="J35" s="165"/>
      <c r="K35" s="176"/>
      <c r="L35" s="165"/>
      <c r="M35" s="167"/>
      <c r="N35" s="166" t="s">
        <v>87</v>
      </c>
      <c r="O35" s="165" t="s">
        <v>87</v>
      </c>
      <c r="P35" s="166" t="s">
        <v>87</v>
      </c>
      <c r="Q35" s="165" t="s">
        <v>87</v>
      </c>
      <c r="R35" s="176" t="s">
        <v>87</v>
      </c>
      <c r="S35" s="165" t="s">
        <v>87</v>
      </c>
    </row>
    <row r="36" spans="4:19" x14ac:dyDescent="0.25">
      <c r="D36" s="242"/>
      <c r="E36" s="237"/>
      <c r="F36" s="168">
        <v>8</v>
      </c>
      <c r="G36" s="169"/>
      <c r="H36" s="168"/>
      <c r="I36" s="169"/>
      <c r="J36" s="168"/>
      <c r="K36" s="167"/>
      <c r="L36" s="168"/>
      <c r="M36" s="167"/>
      <c r="N36" s="169" t="s">
        <v>85</v>
      </c>
      <c r="O36" s="168" t="s">
        <v>87</v>
      </c>
      <c r="P36" s="169">
        <v>20</v>
      </c>
      <c r="Q36" s="168">
        <v>30</v>
      </c>
      <c r="R36" s="171" t="s">
        <v>85</v>
      </c>
      <c r="S36" s="168" t="s">
        <v>87</v>
      </c>
    </row>
    <row r="37" spans="4:19" x14ac:dyDescent="0.25">
      <c r="D37" s="242"/>
      <c r="E37" s="237"/>
      <c r="F37" s="168">
        <v>9</v>
      </c>
      <c r="G37" s="169"/>
      <c r="H37" s="168"/>
      <c r="I37" s="169"/>
      <c r="J37" s="168"/>
      <c r="K37" s="167"/>
      <c r="L37" s="168"/>
      <c r="M37" s="167"/>
      <c r="N37" s="169" t="s">
        <v>87</v>
      </c>
      <c r="O37" s="168" t="s">
        <v>85</v>
      </c>
      <c r="P37" s="169">
        <v>13</v>
      </c>
      <c r="Q37" s="168">
        <v>11</v>
      </c>
      <c r="R37" s="171" t="s">
        <v>85</v>
      </c>
      <c r="S37" s="168" t="s">
        <v>87</v>
      </c>
    </row>
    <row r="38" spans="4:19" x14ac:dyDescent="0.25">
      <c r="D38" s="242"/>
      <c r="E38" s="237"/>
      <c r="F38" s="168">
        <v>10</v>
      </c>
      <c r="G38" s="169"/>
      <c r="H38" s="168"/>
      <c r="I38" s="169"/>
      <c r="J38" s="168"/>
      <c r="K38" s="167"/>
      <c r="L38" s="168"/>
      <c r="M38" s="167"/>
      <c r="N38" s="169" t="s">
        <v>87</v>
      </c>
      <c r="O38" s="168" t="s">
        <v>85</v>
      </c>
      <c r="P38" s="169">
        <v>35</v>
      </c>
      <c r="Q38" s="168">
        <v>11</v>
      </c>
      <c r="R38" s="171" t="s">
        <v>85</v>
      </c>
      <c r="S38" s="168" t="s">
        <v>87</v>
      </c>
    </row>
    <row r="39" spans="4:19" x14ac:dyDescent="0.25">
      <c r="D39" s="242"/>
      <c r="E39" s="237"/>
      <c r="F39" s="168">
        <v>11</v>
      </c>
      <c r="G39" s="169"/>
      <c r="H39" s="168"/>
      <c r="I39" s="169"/>
      <c r="J39" s="168"/>
      <c r="K39" s="167"/>
      <c r="L39" s="168"/>
      <c r="M39" s="167"/>
      <c r="N39" s="169" t="s">
        <v>87</v>
      </c>
      <c r="O39" s="168" t="s">
        <v>87</v>
      </c>
      <c r="P39" s="169" t="s">
        <v>87</v>
      </c>
      <c r="Q39" s="168" t="s">
        <v>87</v>
      </c>
      <c r="R39" s="171" t="s">
        <v>87</v>
      </c>
      <c r="S39" s="168" t="s">
        <v>87</v>
      </c>
    </row>
    <row r="40" spans="4:19" ht="15.75" thickBot="1" x14ac:dyDescent="0.3">
      <c r="D40" s="243"/>
      <c r="E40" s="240"/>
      <c r="F40" s="173">
        <v>12</v>
      </c>
      <c r="G40" s="174"/>
      <c r="H40" s="173"/>
      <c r="I40" s="174"/>
      <c r="J40" s="173"/>
      <c r="K40" s="175"/>
      <c r="L40" s="173"/>
      <c r="M40" s="167"/>
      <c r="N40" s="174" t="s">
        <v>87</v>
      </c>
      <c r="O40" s="173" t="s">
        <v>87</v>
      </c>
      <c r="P40" s="174" t="s">
        <v>87</v>
      </c>
      <c r="Q40" s="173" t="s">
        <v>87</v>
      </c>
      <c r="R40" s="175" t="s">
        <v>87</v>
      </c>
      <c r="S40" s="173" t="s">
        <v>87</v>
      </c>
    </row>
    <row r="41" spans="4:19" x14ac:dyDescent="0.25">
      <c r="D41" s="241" t="s">
        <v>1</v>
      </c>
      <c r="E41" s="239">
        <v>17</v>
      </c>
      <c r="F41" s="165">
        <v>5</v>
      </c>
      <c r="G41" s="166"/>
      <c r="H41" s="165"/>
      <c r="I41" s="166"/>
      <c r="J41" s="165"/>
      <c r="K41" s="176"/>
      <c r="L41" s="165"/>
      <c r="M41" s="167"/>
      <c r="N41" s="166" t="s">
        <v>87</v>
      </c>
      <c r="O41" s="165" t="s">
        <v>87</v>
      </c>
      <c r="P41" s="166" t="s">
        <v>87</v>
      </c>
      <c r="Q41" s="165" t="s">
        <v>87</v>
      </c>
      <c r="R41" s="176" t="s">
        <v>87</v>
      </c>
      <c r="S41" s="165" t="s">
        <v>87</v>
      </c>
    </row>
    <row r="42" spans="4:19" x14ac:dyDescent="0.25">
      <c r="D42" s="242"/>
      <c r="E42" s="237"/>
      <c r="F42" s="168">
        <v>6</v>
      </c>
      <c r="G42" s="169"/>
      <c r="H42" s="168"/>
      <c r="I42" s="169"/>
      <c r="J42" s="168"/>
      <c r="K42" s="171"/>
      <c r="L42" s="168"/>
      <c r="M42" s="167"/>
      <c r="N42" s="169" t="s">
        <v>87</v>
      </c>
      <c r="O42" s="168" t="s">
        <v>87</v>
      </c>
      <c r="P42" s="169" t="s">
        <v>87</v>
      </c>
      <c r="Q42" s="168" t="s">
        <v>87</v>
      </c>
      <c r="R42" s="171" t="s">
        <v>87</v>
      </c>
      <c r="S42" s="168" t="s">
        <v>87</v>
      </c>
    </row>
    <row r="43" spans="4:19" x14ac:dyDescent="0.25">
      <c r="D43" s="242"/>
      <c r="E43" s="237"/>
      <c r="F43" s="168">
        <v>7</v>
      </c>
      <c r="G43" s="169"/>
      <c r="H43" s="168"/>
      <c r="I43" s="169"/>
      <c r="J43" s="168"/>
      <c r="K43" s="167"/>
      <c r="L43" s="168"/>
      <c r="M43" s="167"/>
      <c r="N43" s="169" t="s">
        <v>87</v>
      </c>
      <c r="O43" s="168" t="s">
        <v>87</v>
      </c>
      <c r="P43" s="169" t="s">
        <v>87</v>
      </c>
      <c r="Q43" s="168" t="s">
        <v>87</v>
      </c>
      <c r="R43" s="171" t="s">
        <v>87</v>
      </c>
      <c r="S43" s="168" t="s">
        <v>87</v>
      </c>
    </row>
    <row r="44" spans="4:19" x14ac:dyDescent="0.25">
      <c r="D44" s="242"/>
      <c r="E44" s="237"/>
      <c r="F44" s="168">
        <v>8</v>
      </c>
      <c r="G44" s="169"/>
      <c r="H44" s="168"/>
      <c r="I44" s="169"/>
      <c r="J44" s="168"/>
      <c r="K44" s="171"/>
      <c r="L44" s="168"/>
      <c r="M44" s="167"/>
      <c r="N44" s="169" t="s">
        <v>87</v>
      </c>
      <c r="O44" s="168" t="s">
        <v>87</v>
      </c>
      <c r="P44" s="169" t="s">
        <v>87</v>
      </c>
      <c r="Q44" s="168" t="s">
        <v>87</v>
      </c>
      <c r="R44" s="171" t="s">
        <v>87</v>
      </c>
      <c r="S44" s="168" t="s">
        <v>87</v>
      </c>
    </row>
    <row r="45" spans="4:19" x14ac:dyDescent="0.25">
      <c r="D45" s="242"/>
      <c r="E45" s="237"/>
      <c r="F45" s="168">
        <v>9</v>
      </c>
      <c r="G45" s="169"/>
      <c r="H45" s="168"/>
      <c r="I45" s="169"/>
      <c r="J45" s="168"/>
      <c r="K45" s="167"/>
      <c r="L45" s="168"/>
      <c r="M45" s="167"/>
      <c r="N45" s="169" t="s">
        <v>87</v>
      </c>
      <c r="O45" s="168" t="s">
        <v>85</v>
      </c>
      <c r="P45" s="169">
        <v>4</v>
      </c>
      <c r="Q45" s="168">
        <v>0</v>
      </c>
      <c r="R45" s="171" t="s">
        <v>85</v>
      </c>
      <c r="S45" s="168" t="s">
        <v>87</v>
      </c>
    </row>
    <row r="46" spans="4:19" x14ac:dyDescent="0.25">
      <c r="D46" s="242"/>
      <c r="E46" s="237"/>
      <c r="F46" s="168">
        <v>10</v>
      </c>
      <c r="G46" s="169"/>
      <c r="H46" s="168"/>
      <c r="I46" s="169"/>
      <c r="J46" s="168"/>
      <c r="K46" s="167"/>
      <c r="L46" s="168"/>
      <c r="M46" s="167"/>
      <c r="N46" s="169" t="s">
        <v>85</v>
      </c>
      <c r="O46" s="168" t="s">
        <v>85</v>
      </c>
      <c r="P46" s="169">
        <v>17</v>
      </c>
      <c r="Q46" s="168">
        <v>3</v>
      </c>
      <c r="R46" s="171" t="s">
        <v>85</v>
      </c>
      <c r="S46" s="168" t="s">
        <v>87</v>
      </c>
    </row>
    <row r="47" spans="4:19" x14ac:dyDescent="0.25">
      <c r="D47" s="242"/>
      <c r="E47" s="237"/>
      <c r="F47" s="168">
        <v>11</v>
      </c>
      <c r="G47" s="169"/>
      <c r="H47" s="168"/>
      <c r="I47" s="169"/>
      <c r="J47" s="168"/>
      <c r="K47" s="171"/>
      <c r="L47" s="168"/>
      <c r="M47" s="167"/>
      <c r="N47" s="169" t="s">
        <v>85</v>
      </c>
      <c r="O47" s="168" t="s">
        <v>85</v>
      </c>
      <c r="P47" s="169">
        <v>27</v>
      </c>
      <c r="Q47" s="168">
        <v>4</v>
      </c>
      <c r="R47" s="171" t="s">
        <v>85</v>
      </c>
      <c r="S47" s="168" t="s">
        <v>87</v>
      </c>
    </row>
    <row r="48" spans="4:19" ht="15.75" thickBot="1" x14ac:dyDescent="0.3">
      <c r="D48" s="243"/>
      <c r="E48" s="240"/>
      <c r="F48" s="173">
        <v>12</v>
      </c>
      <c r="G48" s="174"/>
      <c r="H48" s="173"/>
      <c r="I48" s="174"/>
      <c r="J48" s="173"/>
      <c r="K48" s="175"/>
      <c r="L48" s="173"/>
      <c r="M48" s="167"/>
      <c r="N48" s="174" t="s">
        <v>85</v>
      </c>
      <c r="O48" s="173" t="s">
        <v>85</v>
      </c>
      <c r="P48" s="174">
        <v>71</v>
      </c>
      <c r="Q48" s="173">
        <v>37</v>
      </c>
      <c r="R48" s="175" t="s">
        <v>85</v>
      </c>
      <c r="S48" s="173" t="s">
        <v>87</v>
      </c>
    </row>
    <row r="49" spans="2:19" x14ac:dyDescent="0.25">
      <c r="D49" s="241" t="s">
        <v>21</v>
      </c>
      <c r="E49" s="239">
        <v>15</v>
      </c>
      <c r="F49" s="165">
        <v>3</v>
      </c>
      <c r="G49" s="166"/>
      <c r="H49" s="165"/>
      <c r="I49" s="166"/>
      <c r="J49" s="165"/>
      <c r="K49" s="176"/>
      <c r="L49" s="165"/>
      <c r="M49" s="167"/>
      <c r="N49" s="166" t="s">
        <v>87</v>
      </c>
      <c r="O49" s="165" t="s">
        <v>87</v>
      </c>
      <c r="P49" s="166" t="s">
        <v>87</v>
      </c>
      <c r="Q49" s="165" t="s">
        <v>87</v>
      </c>
      <c r="R49" s="176" t="s">
        <v>87</v>
      </c>
      <c r="S49" s="165" t="s">
        <v>87</v>
      </c>
    </row>
    <row r="50" spans="2:19" x14ac:dyDescent="0.25">
      <c r="D50" s="242"/>
      <c r="E50" s="237"/>
      <c r="F50" s="168">
        <v>4</v>
      </c>
      <c r="G50" s="169"/>
      <c r="H50" s="168"/>
      <c r="I50" s="169"/>
      <c r="J50" s="168"/>
      <c r="K50" s="167"/>
      <c r="L50" s="168"/>
      <c r="M50" s="167"/>
      <c r="N50" s="169" t="s">
        <v>87</v>
      </c>
      <c r="O50" s="168" t="s">
        <v>87</v>
      </c>
      <c r="P50" s="169" t="s">
        <v>87</v>
      </c>
      <c r="Q50" s="168" t="s">
        <v>87</v>
      </c>
      <c r="R50" s="171" t="s">
        <v>87</v>
      </c>
      <c r="S50" s="168" t="s">
        <v>87</v>
      </c>
    </row>
    <row r="51" spans="2:19" x14ac:dyDescent="0.25">
      <c r="D51" s="242"/>
      <c r="E51" s="237"/>
      <c r="F51" s="168">
        <v>5</v>
      </c>
      <c r="G51" s="169"/>
      <c r="H51" s="168"/>
      <c r="I51" s="169"/>
      <c r="J51" s="168"/>
      <c r="K51" s="167"/>
      <c r="L51" s="168"/>
      <c r="M51" s="167"/>
      <c r="N51" s="169" t="s">
        <v>87</v>
      </c>
      <c r="O51" s="168" t="s">
        <v>87</v>
      </c>
      <c r="P51" s="169" t="s">
        <v>87</v>
      </c>
      <c r="Q51" s="168" t="s">
        <v>87</v>
      </c>
      <c r="R51" s="171" t="s">
        <v>87</v>
      </c>
      <c r="S51" s="168" t="s">
        <v>87</v>
      </c>
    </row>
    <row r="52" spans="2:19" x14ac:dyDescent="0.25">
      <c r="D52" s="242"/>
      <c r="E52" s="237"/>
      <c r="F52" s="168">
        <v>6</v>
      </c>
      <c r="G52" s="169"/>
      <c r="H52" s="168"/>
      <c r="I52" s="169"/>
      <c r="J52" s="168"/>
      <c r="K52" s="167"/>
      <c r="L52" s="168"/>
      <c r="M52" s="167"/>
      <c r="N52" s="169" t="s">
        <v>85</v>
      </c>
      <c r="O52" s="168" t="s">
        <v>85</v>
      </c>
      <c r="P52" s="169">
        <v>115</v>
      </c>
      <c r="Q52" s="168">
        <v>5</v>
      </c>
      <c r="R52" s="171" t="s">
        <v>85</v>
      </c>
      <c r="S52" s="168" t="s">
        <v>87</v>
      </c>
    </row>
    <row r="53" spans="2:19" x14ac:dyDescent="0.25">
      <c r="D53" s="242"/>
      <c r="E53" s="237"/>
      <c r="F53" s="168">
        <v>7</v>
      </c>
      <c r="G53" s="169"/>
      <c r="H53" s="168"/>
      <c r="I53" s="169"/>
      <c r="J53" s="168"/>
      <c r="K53" s="167"/>
      <c r="L53" s="168"/>
      <c r="M53" s="167"/>
      <c r="N53" s="169" t="s">
        <v>87</v>
      </c>
      <c r="O53" s="168" t="s">
        <v>85</v>
      </c>
      <c r="P53" s="169">
        <v>1</v>
      </c>
      <c r="Q53" s="168">
        <v>0</v>
      </c>
      <c r="R53" s="171" t="s">
        <v>85</v>
      </c>
      <c r="S53" s="168" t="s">
        <v>87</v>
      </c>
    </row>
    <row r="54" spans="2:19" x14ac:dyDescent="0.25">
      <c r="D54" s="242"/>
      <c r="E54" s="237"/>
      <c r="F54" s="168">
        <v>8</v>
      </c>
      <c r="G54" s="169"/>
      <c r="H54" s="168"/>
      <c r="I54" s="169"/>
      <c r="J54" s="168"/>
      <c r="K54" s="167"/>
      <c r="L54" s="168"/>
      <c r="M54" s="167"/>
      <c r="N54" s="169" t="s">
        <v>85</v>
      </c>
      <c r="O54" s="168" t="s">
        <v>87</v>
      </c>
      <c r="P54" s="169">
        <v>37</v>
      </c>
      <c r="Q54" s="168">
        <v>0</v>
      </c>
      <c r="R54" s="171" t="s">
        <v>85</v>
      </c>
      <c r="S54" s="168" t="s">
        <v>87</v>
      </c>
    </row>
    <row r="55" spans="2:19" x14ac:dyDescent="0.25">
      <c r="D55" s="242"/>
      <c r="E55" s="237"/>
      <c r="F55" s="168">
        <v>9</v>
      </c>
      <c r="G55" s="169"/>
      <c r="H55" s="168"/>
      <c r="I55" s="169"/>
      <c r="J55" s="168"/>
      <c r="K55" s="167"/>
      <c r="L55" s="168"/>
      <c r="M55" s="167"/>
      <c r="N55" s="169" t="s">
        <v>85</v>
      </c>
      <c r="O55" s="168" t="s">
        <v>85</v>
      </c>
      <c r="P55" s="169">
        <v>57</v>
      </c>
      <c r="Q55" s="168">
        <v>16</v>
      </c>
      <c r="R55" s="171" t="s">
        <v>85</v>
      </c>
      <c r="S55" s="168" t="s">
        <v>87</v>
      </c>
    </row>
    <row r="56" spans="2:19" ht="15.75" thickBot="1" x14ac:dyDescent="0.3">
      <c r="D56" s="243"/>
      <c r="E56" s="240"/>
      <c r="F56" s="173">
        <v>10</v>
      </c>
      <c r="G56" s="174"/>
      <c r="H56" s="173"/>
      <c r="I56" s="174"/>
      <c r="J56" s="173"/>
      <c r="K56" s="175"/>
      <c r="L56" s="173"/>
      <c r="M56" s="167"/>
      <c r="N56" s="174" t="s">
        <v>85</v>
      </c>
      <c r="O56" s="173" t="s">
        <v>87</v>
      </c>
      <c r="P56" s="174">
        <v>3</v>
      </c>
      <c r="Q56" s="173">
        <v>0</v>
      </c>
      <c r="R56" s="175" t="s">
        <v>85</v>
      </c>
      <c r="S56" s="173" t="s">
        <v>87</v>
      </c>
    </row>
    <row r="57" spans="2:19" ht="15.75" customHeight="1" x14ac:dyDescent="0.25"/>
    <row r="58" spans="2:19" x14ac:dyDescent="0.25">
      <c r="B58" t="s">
        <v>96</v>
      </c>
    </row>
    <row r="59" spans="2:19" x14ac:dyDescent="0.25">
      <c r="C59" t="s">
        <v>97</v>
      </c>
    </row>
    <row r="60" spans="2:19" x14ac:dyDescent="0.25">
      <c r="C60" t="s">
        <v>95</v>
      </c>
    </row>
    <row r="67" spans="2:6" x14ac:dyDescent="0.25">
      <c r="B67" s="233" t="s">
        <v>92</v>
      </c>
      <c r="C67" s="233"/>
      <c r="D67" s="233"/>
      <c r="E67" s="233"/>
      <c r="F67" s="233"/>
    </row>
    <row r="68" spans="2:6" x14ac:dyDescent="0.25">
      <c r="B68" s="234" t="s">
        <v>94</v>
      </c>
      <c r="C68" s="234"/>
      <c r="D68" s="234"/>
      <c r="E68" s="234"/>
      <c r="F68" s="234"/>
    </row>
    <row r="71" spans="2:6" x14ac:dyDescent="0.25">
      <c r="B71" t="s">
        <v>93</v>
      </c>
    </row>
  </sheetData>
  <mergeCells count="31">
    <mergeCell ref="B67:F67"/>
    <mergeCell ref="B68:F68"/>
    <mergeCell ref="N7:S7"/>
    <mergeCell ref="N8:O8"/>
    <mergeCell ref="P8:Q8"/>
    <mergeCell ref="R8:S8"/>
    <mergeCell ref="D18:D25"/>
    <mergeCell ref="E18:E25"/>
    <mergeCell ref="I8:J8"/>
    <mergeCell ref="D26:D34"/>
    <mergeCell ref="E26:E34"/>
    <mergeCell ref="D10:D17"/>
    <mergeCell ref="E10:E17"/>
    <mergeCell ref="D35:D40"/>
    <mergeCell ref="E35:E40"/>
    <mergeCell ref="D41:D48"/>
    <mergeCell ref="C3:L4"/>
    <mergeCell ref="F8:F9"/>
    <mergeCell ref="G8:H8"/>
    <mergeCell ref="K8:L8"/>
    <mergeCell ref="G7:L7"/>
    <mergeCell ref="C8:C9"/>
    <mergeCell ref="D8:D9"/>
    <mergeCell ref="E8:E9"/>
    <mergeCell ref="C10:C17"/>
    <mergeCell ref="B8:B9"/>
    <mergeCell ref="E41:E48"/>
    <mergeCell ref="D49:D56"/>
    <mergeCell ref="E49:E56"/>
    <mergeCell ref="A10:A17"/>
    <mergeCell ref="B10:B17"/>
  </mergeCell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5:M31"/>
  <sheetViews>
    <sheetView workbookViewId="0">
      <selection activeCell="M29" sqref="M29"/>
    </sheetView>
  </sheetViews>
  <sheetFormatPr baseColWidth="10" defaultRowHeight="15" x14ac:dyDescent="0.25"/>
  <cols>
    <col min="2" max="2" width="4.85546875" customWidth="1"/>
    <col min="12" max="12" width="5.42578125" customWidth="1"/>
  </cols>
  <sheetData>
    <row r="5" spans="2:13" ht="15" customHeight="1" x14ac:dyDescent="0.25">
      <c r="D5" s="253" t="s">
        <v>37</v>
      </c>
      <c r="E5" s="254"/>
      <c r="F5" s="254"/>
      <c r="G5" s="254"/>
      <c r="H5" s="254"/>
      <c r="I5" s="254"/>
      <c r="J5" s="254"/>
      <c r="K5" s="255"/>
    </row>
    <row r="6" spans="2:13" x14ac:dyDescent="0.25">
      <c r="D6" s="256"/>
      <c r="E6" s="257"/>
      <c r="F6" s="257"/>
      <c r="G6" s="257"/>
      <c r="H6" s="257"/>
      <c r="I6" s="257"/>
      <c r="J6" s="257"/>
      <c r="K6" s="258"/>
    </row>
    <row r="8" spans="2:13" ht="15.75" customHeight="1" x14ac:dyDescent="0.25">
      <c r="C8" s="236" t="s">
        <v>55</v>
      </c>
      <c r="D8" s="250" t="s">
        <v>3</v>
      </c>
      <c r="E8" s="250" t="s">
        <v>4</v>
      </c>
      <c r="F8" s="250" t="s">
        <v>8</v>
      </c>
      <c r="G8" s="250" t="s">
        <v>9</v>
      </c>
      <c r="H8" s="259" t="s">
        <v>10</v>
      </c>
      <c r="I8" s="259"/>
      <c r="J8" s="259" t="s">
        <v>13</v>
      </c>
      <c r="K8" s="259"/>
    </row>
    <row r="9" spans="2:13" ht="25.5" customHeight="1" thickBot="1" x14ac:dyDescent="0.3">
      <c r="B9" s="33" t="s">
        <v>0</v>
      </c>
      <c r="C9" s="252"/>
      <c r="D9" s="250"/>
      <c r="E9" s="251"/>
      <c r="F9" s="251"/>
      <c r="G9" s="251"/>
      <c r="H9" s="16" t="s">
        <v>11</v>
      </c>
      <c r="I9" s="16" t="s">
        <v>12</v>
      </c>
      <c r="J9" s="16" t="s">
        <v>14</v>
      </c>
      <c r="K9" s="16" t="s">
        <v>15</v>
      </c>
    </row>
    <row r="10" spans="2:13" x14ac:dyDescent="0.25">
      <c r="B10" s="274">
        <v>3</v>
      </c>
      <c r="C10" s="248" t="s">
        <v>2</v>
      </c>
      <c r="D10" s="276" t="s">
        <v>89</v>
      </c>
      <c r="E10" s="215" t="s">
        <v>5</v>
      </c>
      <c r="F10" s="212">
        <v>33</v>
      </c>
      <c r="G10" s="5">
        <v>16</v>
      </c>
      <c r="H10" s="12" t="s">
        <v>85</v>
      </c>
      <c r="I10" s="9" t="s">
        <v>87</v>
      </c>
      <c r="J10" s="15" t="s">
        <v>85</v>
      </c>
      <c r="K10" s="9" t="s">
        <v>85</v>
      </c>
      <c r="M10" s="3"/>
    </row>
    <row r="11" spans="2:13" x14ac:dyDescent="0.25">
      <c r="B11" s="274"/>
      <c r="C11" s="248"/>
      <c r="D11" s="276"/>
      <c r="E11" s="216"/>
      <c r="F11" s="213"/>
      <c r="G11" s="9">
        <v>17</v>
      </c>
      <c r="H11" s="12" t="s">
        <v>85</v>
      </c>
      <c r="I11" s="9" t="s">
        <v>85</v>
      </c>
      <c r="J11" s="15" t="s">
        <v>85</v>
      </c>
      <c r="K11" s="9" t="s">
        <v>85</v>
      </c>
      <c r="M11" s="3"/>
    </row>
    <row r="12" spans="2:13" x14ac:dyDescent="0.25">
      <c r="B12" s="274"/>
      <c r="C12" s="248"/>
      <c r="D12" s="276"/>
      <c r="E12" s="216"/>
      <c r="F12" s="213"/>
      <c r="G12" s="9">
        <v>18</v>
      </c>
      <c r="H12" s="12" t="s">
        <v>85</v>
      </c>
      <c r="I12" s="9" t="s">
        <v>87</v>
      </c>
      <c r="J12" s="15" t="s">
        <v>85</v>
      </c>
      <c r="K12" s="9" t="s">
        <v>85</v>
      </c>
      <c r="M12" s="3"/>
    </row>
    <row r="13" spans="2:13" x14ac:dyDescent="0.25">
      <c r="B13" s="274"/>
      <c r="C13" s="248"/>
      <c r="D13" s="276"/>
      <c r="E13" s="216"/>
      <c r="F13" s="213"/>
      <c r="G13" s="9">
        <v>19</v>
      </c>
      <c r="H13" s="12" t="s">
        <v>87</v>
      </c>
      <c r="I13" s="9" t="s">
        <v>87</v>
      </c>
      <c r="J13" s="15" t="s">
        <v>87</v>
      </c>
      <c r="K13" s="9" t="s">
        <v>87</v>
      </c>
      <c r="M13" s="3"/>
    </row>
    <row r="14" spans="2:13" ht="15.75" thickBot="1" x14ac:dyDescent="0.3">
      <c r="B14" s="275"/>
      <c r="C14" s="249"/>
      <c r="D14" s="277"/>
      <c r="E14" s="278"/>
      <c r="F14" s="236"/>
      <c r="G14" s="9">
        <v>20</v>
      </c>
      <c r="H14" s="18" t="s">
        <v>87</v>
      </c>
      <c r="I14" s="10" t="s">
        <v>87</v>
      </c>
      <c r="J14" s="8" t="s">
        <v>87</v>
      </c>
      <c r="K14" s="10" t="s">
        <v>87</v>
      </c>
      <c r="M14" s="3"/>
    </row>
    <row r="15" spans="2:13" x14ac:dyDescent="0.25">
      <c r="E15" s="268" t="s">
        <v>19</v>
      </c>
      <c r="F15" s="271">
        <v>27</v>
      </c>
      <c r="G15" s="109">
        <v>16</v>
      </c>
      <c r="H15" s="39" t="s">
        <v>85</v>
      </c>
      <c r="I15" s="5" t="s">
        <v>85</v>
      </c>
      <c r="J15" s="39" t="s">
        <v>85</v>
      </c>
      <c r="K15" s="5" t="s">
        <v>85</v>
      </c>
      <c r="M15" s="3"/>
    </row>
    <row r="16" spans="2:13" x14ac:dyDescent="0.25">
      <c r="E16" s="269"/>
      <c r="F16" s="272"/>
      <c r="G16" s="74">
        <v>17</v>
      </c>
      <c r="H16" s="20" t="s">
        <v>85</v>
      </c>
      <c r="I16" s="9" t="s">
        <v>85</v>
      </c>
      <c r="J16" s="20" t="s">
        <v>85</v>
      </c>
      <c r="K16" s="9" t="s">
        <v>85</v>
      </c>
      <c r="M16" s="3"/>
    </row>
    <row r="17" spans="2:13" ht="15.75" thickBot="1" x14ac:dyDescent="0.3">
      <c r="E17" s="270"/>
      <c r="F17" s="273"/>
      <c r="G17" s="110">
        <v>18</v>
      </c>
      <c r="H17" s="24" t="s">
        <v>87</v>
      </c>
      <c r="I17" s="10" t="s">
        <v>87</v>
      </c>
      <c r="J17" s="24" t="s">
        <v>87</v>
      </c>
      <c r="K17" s="10" t="s">
        <v>87</v>
      </c>
      <c r="M17" s="3"/>
    </row>
    <row r="18" spans="2:13" x14ac:dyDescent="0.25">
      <c r="E18" s="266" t="s">
        <v>7</v>
      </c>
      <c r="F18" s="236">
        <v>38</v>
      </c>
      <c r="G18" s="111">
        <v>16</v>
      </c>
      <c r="H18" s="4" t="s">
        <v>87</v>
      </c>
      <c r="I18" s="5" t="s">
        <v>85</v>
      </c>
      <c r="J18" s="4" t="s">
        <v>87</v>
      </c>
      <c r="K18" s="5" t="s">
        <v>85</v>
      </c>
      <c r="M18" s="3"/>
    </row>
    <row r="19" spans="2:13" ht="15.75" thickBot="1" x14ac:dyDescent="0.3">
      <c r="E19" s="267"/>
      <c r="F19" s="240"/>
      <c r="G19" s="112">
        <v>17</v>
      </c>
      <c r="H19" s="18" t="s">
        <v>87</v>
      </c>
      <c r="I19" s="10" t="s">
        <v>87</v>
      </c>
      <c r="J19" s="18" t="s">
        <v>87</v>
      </c>
      <c r="K19" s="10" t="s">
        <v>87</v>
      </c>
    </row>
    <row r="21" spans="2:13" x14ac:dyDescent="0.25">
      <c r="B21" s="133" t="s">
        <v>98</v>
      </c>
      <c r="C21" s="133"/>
    </row>
    <row r="25" spans="2:13" x14ac:dyDescent="0.25">
      <c r="B25" s="233"/>
      <c r="C25" s="233"/>
      <c r="D25" s="233"/>
      <c r="E25" s="233"/>
      <c r="F25" s="233"/>
    </row>
    <row r="26" spans="2:13" x14ac:dyDescent="0.25">
      <c r="B26" s="234"/>
      <c r="C26" s="234"/>
      <c r="D26" s="234"/>
      <c r="E26" s="234"/>
      <c r="F26" s="234"/>
    </row>
    <row r="27" spans="2:13" x14ac:dyDescent="0.25">
      <c r="B27" s="233" t="s">
        <v>92</v>
      </c>
      <c r="C27" s="233"/>
      <c r="D27" s="233"/>
      <c r="E27" s="233"/>
      <c r="F27" s="233"/>
    </row>
    <row r="28" spans="2:13" x14ac:dyDescent="0.25">
      <c r="B28" s="234" t="s">
        <v>94</v>
      </c>
      <c r="C28" s="234"/>
      <c r="D28" s="234"/>
      <c r="E28" s="234"/>
      <c r="F28" s="234"/>
    </row>
    <row r="31" spans="2:13" x14ac:dyDescent="0.25">
      <c r="B31" t="s">
        <v>93</v>
      </c>
    </row>
  </sheetData>
  <mergeCells count="21">
    <mergeCell ref="B10:B14"/>
    <mergeCell ref="C10:C14"/>
    <mergeCell ref="D10:D14"/>
    <mergeCell ref="E10:E14"/>
    <mergeCell ref="F10:F14"/>
    <mergeCell ref="B28:F28"/>
    <mergeCell ref="B27:F27"/>
    <mergeCell ref="D5:K6"/>
    <mergeCell ref="D8:D9"/>
    <mergeCell ref="E8:E9"/>
    <mergeCell ref="F8:F9"/>
    <mergeCell ref="G8:G9"/>
    <mergeCell ref="H8:I8"/>
    <mergeCell ref="J8:K8"/>
    <mergeCell ref="B25:F25"/>
    <mergeCell ref="B26:F26"/>
    <mergeCell ref="E18:E19"/>
    <mergeCell ref="F18:F19"/>
    <mergeCell ref="C8:C9"/>
    <mergeCell ref="E15:E17"/>
    <mergeCell ref="F15:F17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J66"/>
  <sheetViews>
    <sheetView topLeftCell="A32" zoomScale="80" zoomScaleNormal="80" workbookViewId="0">
      <selection activeCell="N66" sqref="N66"/>
    </sheetView>
  </sheetViews>
  <sheetFormatPr baseColWidth="10" defaultRowHeight="15" x14ac:dyDescent="0.25"/>
  <cols>
    <col min="1" max="1" width="5.5703125" customWidth="1"/>
    <col min="3" max="3" width="13.42578125" customWidth="1"/>
    <col min="4" max="4" width="13.7109375" customWidth="1"/>
    <col min="11" max="11" width="7.140625" customWidth="1"/>
  </cols>
  <sheetData>
    <row r="5" spans="1:10" ht="15" customHeight="1" x14ac:dyDescent="0.25">
      <c r="C5" s="253" t="s">
        <v>59</v>
      </c>
      <c r="D5" s="254"/>
      <c r="E5" s="254"/>
      <c r="F5" s="254"/>
      <c r="G5" s="254"/>
      <c r="H5" s="254"/>
      <c r="I5" s="254"/>
      <c r="J5" s="255"/>
    </row>
    <row r="6" spans="1:10" x14ac:dyDescent="0.25">
      <c r="C6" s="256"/>
      <c r="D6" s="257"/>
      <c r="E6" s="257"/>
      <c r="F6" s="257"/>
      <c r="G6" s="257"/>
      <c r="H6" s="257"/>
      <c r="I6" s="257"/>
      <c r="J6" s="258"/>
    </row>
    <row r="8" spans="1:10" ht="15.75" x14ac:dyDescent="0.25">
      <c r="B8" s="236" t="s">
        <v>55</v>
      </c>
      <c r="C8" s="250" t="s">
        <v>3</v>
      </c>
      <c r="D8" s="250" t="s">
        <v>4</v>
      </c>
      <c r="E8" s="250" t="s">
        <v>8</v>
      </c>
      <c r="F8" s="250" t="s">
        <v>9</v>
      </c>
      <c r="G8" s="259" t="s">
        <v>10</v>
      </c>
      <c r="H8" s="259"/>
      <c r="I8" s="259" t="s">
        <v>13</v>
      </c>
      <c r="J8" s="259"/>
    </row>
    <row r="9" spans="1:10" ht="30.75" customHeight="1" thickBot="1" x14ac:dyDescent="0.3">
      <c r="A9" s="33" t="s">
        <v>0</v>
      </c>
      <c r="B9" s="252"/>
      <c r="C9" s="251"/>
      <c r="D9" s="251"/>
      <c r="E9" s="251"/>
      <c r="F9" s="251"/>
      <c r="G9" s="17" t="s">
        <v>11</v>
      </c>
      <c r="H9" s="17" t="s">
        <v>12</v>
      </c>
      <c r="I9" s="16" t="s">
        <v>14</v>
      </c>
      <c r="J9" s="16" t="s">
        <v>15</v>
      </c>
    </row>
    <row r="10" spans="1:10" x14ac:dyDescent="0.25">
      <c r="A10" s="213">
        <v>4</v>
      </c>
      <c r="B10" s="280" t="s">
        <v>2</v>
      </c>
      <c r="C10" s="215" t="s">
        <v>86</v>
      </c>
      <c r="D10" s="212" t="s">
        <v>17</v>
      </c>
      <c r="E10" s="212">
        <v>41</v>
      </c>
      <c r="F10" s="165">
        <v>13</v>
      </c>
      <c r="G10" s="166" t="s">
        <v>85</v>
      </c>
      <c r="H10" s="165" t="s">
        <v>87</v>
      </c>
      <c r="I10" s="171" t="s">
        <v>85</v>
      </c>
      <c r="J10" s="168" t="s">
        <v>87</v>
      </c>
    </row>
    <row r="11" spans="1:10" x14ac:dyDescent="0.25">
      <c r="A11" s="279"/>
      <c r="B11" s="276"/>
      <c r="C11" s="216"/>
      <c r="D11" s="213"/>
      <c r="E11" s="213"/>
      <c r="F11" s="168">
        <v>14</v>
      </c>
      <c r="G11" s="169" t="s">
        <v>87</v>
      </c>
      <c r="H11" s="168" t="s">
        <v>87</v>
      </c>
      <c r="I11" s="171" t="s">
        <v>87</v>
      </c>
      <c r="J11" s="168" t="s">
        <v>87</v>
      </c>
    </row>
    <row r="12" spans="1:10" x14ac:dyDescent="0.25">
      <c r="A12" s="279"/>
      <c r="B12" s="276"/>
      <c r="C12" s="216"/>
      <c r="D12" s="213"/>
      <c r="E12" s="213"/>
      <c r="F12" s="168">
        <v>15</v>
      </c>
      <c r="G12" s="169" t="s">
        <v>85</v>
      </c>
      <c r="H12" s="168" t="s">
        <v>87</v>
      </c>
      <c r="I12" s="171" t="s">
        <v>85</v>
      </c>
      <c r="J12" s="168" t="s">
        <v>87</v>
      </c>
    </row>
    <row r="13" spans="1:10" x14ac:dyDescent="0.25">
      <c r="A13" s="279"/>
      <c r="B13" s="276"/>
      <c r="C13" s="216"/>
      <c r="D13" s="213"/>
      <c r="E13" s="213"/>
      <c r="F13" s="168">
        <v>16</v>
      </c>
      <c r="G13" s="169" t="s">
        <v>85</v>
      </c>
      <c r="H13" s="168" t="s">
        <v>87</v>
      </c>
      <c r="I13" s="171" t="s">
        <v>85</v>
      </c>
      <c r="J13" s="168" t="s">
        <v>85</v>
      </c>
    </row>
    <row r="14" spans="1:10" x14ac:dyDescent="0.25">
      <c r="A14" s="279"/>
      <c r="B14" s="276"/>
      <c r="C14" s="216"/>
      <c r="D14" s="213"/>
      <c r="E14" s="213"/>
      <c r="F14" s="168">
        <v>17</v>
      </c>
      <c r="G14" s="169" t="s">
        <v>85</v>
      </c>
      <c r="H14" s="168" t="s">
        <v>87</v>
      </c>
      <c r="I14" s="171" t="s">
        <v>87</v>
      </c>
      <c r="J14" s="168" t="s">
        <v>85</v>
      </c>
    </row>
    <row r="15" spans="1:10" x14ac:dyDescent="0.25">
      <c r="A15" s="279"/>
      <c r="B15" s="276"/>
      <c r="C15" s="216"/>
      <c r="D15" s="213"/>
      <c r="E15" s="213"/>
      <c r="F15" s="168">
        <v>18</v>
      </c>
      <c r="G15" s="169" t="s">
        <v>87</v>
      </c>
      <c r="H15" s="168" t="s">
        <v>87</v>
      </c>
      <c r="I15" s="171" t="s">
        <v>87</v>
      </c>
      <c r="J15" s="168" t="s">
        <v>87</v>
      </c>
    </row>
    <row r="16" spans="1:10" x14ac:dyDescent="0.25">
      <c r="A16" s="279"/>
      <c r="B16" s="276"/>
      <c r="C16" s="216"/>
      <c r="D16" s="213"/>
      <c r="E16" s="213"/>
      <c r="F16" s="168">
        <v>19</v>
      </c>
      <c r="G16" s="169" t="s">
        <v>87</v>
      </c>
      <c r="H16" s="168" t="s">
        <v>87</v>
      </c>
      <c r="I16" s="171" t="s">
        <v>87</v>
      </c>
      <c r="J16" s="168" t="s">
        <v>87</v>
      </c>
    </row>
    <row r="17" spans="1:10" ht="15.75" thickBot="1" x14ac:dyDescent="0.3">
      <c r="A17" s="279"/>
      <c r="B17" s="276"/>
      <c r="C17" s="217"/>
      <c r="D17" s="236"/>
      <c r="E17" s="236"/>
      <c r="F17" s="168">
        <v>20</v>
      </c>
      <c r="G17" s="174" t="s">
        <v>87</v>
      </c>
      <c r="H17" s="173" t="s">
        <v>87</v>
      </c>
      <c r="I17" s="175" t="s">
        <v>87</v>
      </c>
      <c r="J17" s="173" t="s">
        <v>87</v>
      </c>
    </row>
    <row r="18" spans="1:10" x14ac:dyDescent="0.25">
      <c r="B18" t="s">
        <v>2</v>
      </c>
      <c r="D18" s="241" t="s">
        <v>19</v>
      </c>
      <c r="E18" s="239">
        <v>9</v>
      </c>
      <c r="F18" s="165">
        <v>11</v>
      </c>
      <c r="G18" s="169" t="s">
        <v>87</v>
      </c>
      <c r="H18" s="168" t="s">
        <v>87</v>
      </c>
      <c r="I18" s="171" t="s">
        <v>87</v>
      </c>
      <c r="J18" s="168" t="s">
        <v>87</v>
      </c>
    </row>
    <row r="19" spans="1:10" x14ac:dyDescent="0.25">
      <c r="D19" s="263"/>
      <c r="E19" s="237"/>
      <c r="F19" s="168">
        <v>12</v>
      </c>
      <c r="G19" s="169" t="s">
        <v>87</v>
      </c>
      <c r="H19" s="168" t="s">
        <v>85</v>
      </c>
      <c r="I19" s="167" t="s">
        <v>85</v>
      </c>
      <c r="J19" s="168" t="s">
        <v>87</v>
      </c>
    </row>
    <row r="20" spans="1:10" x14ac:dyDescent="0.25">
      <c r="D20" s="263"/>
      <c r="E20" s="237"/>
      <c r="F20" s="168">
        <v>13</v>
      </c>
      <c r="G20" s="169" t="s">
        <v>87</v>
      </c>
      <c r="H20" s="168" t="s">
        <v>85</v>
      </c>
      <c r="I20" s="171" t="s">
        <v>85</v>
      </c>
      <c r="J20" s="168" t="s">
        <v>87</v>
      </c>
    </row>
    <row r="21" spans="1:10" x14ac:dyDescent="0.25">
      <c r="D21" s="263"/>
      <c r="E21" s="237"/>
      <c r="F21" s="168">
        <v>14</v>
      </c>
      <c r="G21" s="169" t="s">
        <v>87</v>
      </c>
      <c r="H21" s="168" t="s">
        <v>87</v>
      </c>
      <c r="I21" s="171" t="s">
        <v>87</v>
      </c>
      <c r="J21" s="168" t="s">
        <v>87</v>
      </c>
    </row>
    <row r="22" spans="1:10" x14ac:dyDescent="0.25">
      <c r="D22" s="263"/>
      <c r="E22" s="237"/>
      <c r="F22" s="168">
        <v>15</v>
      </c>
      <c r="G22" s="169" t="s">
        <v>85</v>
      </c>
      <c r="H22" s="168" t="s">
        <v>85</v>
      </c>
      <c r="I22" s="171" t="s">
        <v>85</v>
      </c>
      <c r="J22" s="168" t="s">
        <v>85</v>
      </c>
    </row>
    <row r="23" spans="1:10" x14ac:dyDescent="0.25">
      <c r="D23" s="263"/>
      <c r="E23" s="237"/>
      <c r="F23" s="168">
        <v>16</v>
      </c>
      <c r="G23" s="169" t="s">
        <v>85</v>
      </c>
      <c r="H23" s="168" t="s">
        <v>85</v>
      </c>
      <c r="I23" s="171" t="s">
        <v>85</v>
      </c>
      <c r="J23" s="168" t="s">
        <v>85</v>
      </c>
    </row>
    <row r="24" spans="1:10" x14ac:dyDescent="0.25">
      <c r="D24" s="263"/>
      <c r="E24" s="237"/>
      <c r="F24" s="168">
        <v>17</v>
      </c>
      <c r="G24" s="169" t="s">
        <v>87</v>
      </c>
      <c r="H24" s="168" t="s">
        <v>85</v>
      </c>
      <c r="I24" s="171" t="s">
        <v>87</v>
      </c>
      <c r="J24" s="168" t="s">
        <v>85</v>
      </c>
    </row>
    <row r="25" spans="1:10" ht="15.75" thickBot="1" x14ac:dyDescent="0.3">
      <c r="D25" s="264"/>
      <c r="E25" s="240"/>
      <c r="F25" s="173">
        <v>18</v>
      </c>
      <c r="G25" s="174" t="s">
        <v>87</v>
      </c>
      <c r="H25" s="173" t="s">
        <v>87</v>
      </c>
      <c r="I25" s="175" t="s">
        <v>87</v>
      </c>
      <c r="J25" s="173" t="s">
        <v>87</v>
      </c>
    </row>
    <row r="26" spans="1:10" x14ac:dyDescent="0.25">
      <c r="D26" s="265" t="s">
        <v>18</v>
      </c>
      <c r="E26" s="239">
        <v>65</v>
      </c>
      <c r="F26" s="165">
        <v>9</v>
      </c>
      <c r="G26" s="166" t="s">
        <v>85</v>
      </c>
      <c r="H26" s="165" t="s">
        <v>85</v>
      </c>
      <c r="I26" s="176" t="s">
        <v>85</v>
      </c>
      <c r="J26" s="165" t="s">
        <v>87</v>
      </c>
    </row>
    <row r="27" spans="1:10" x14ac:dyDescent="0.25">
      <c r="D27" s="242"/>
      <c r="E27" s="237"/>
      <c r="F27" s="168">
        <v>10</v>
      </c>
      <c r="G27" s="169" t="s">
        <v>85</v>
      </c>
      <c r="H27" s="168" t="s">
        <v>85</v>
      </c>
      <c r="I27" s="171" t="s">
        <v>85</v>
      </c>
      <c r="J27" s="168" t="s">
        <v>87</v>
      </c>
    </row>
    <row r="28" spans="1:10" x14ac:dyDescent="0.25">
      <c r="D28" s="242"/>
      <c r="E28" s="237"/>
      <c r="F28" s="168">
        <v>11</v>
      </c>
      <c r="G28" s="169" t="s">
        <v>85</v>
      </c>
      <c r="H28" s="168" t="s">
        <v>85</v>
      </c>
      <c r="I28" s="167" t="s">
        <v>85</v>
      </c>
      <c r="J28" s="168" t="s">
        <v>85</v>
      </c>
    </row>
    <row r="29" spans="1:10" x14ac:dyDescent="0.25">
      <c r="D29" s="242"/>
      <c r="E29" s="237"/>
      <c r="F29" s="168">
        <v>12</v>
      </c>
      <c r="G29" s="169" t="s">
        <v>85</v>
      </c>
      <c r="H29" s="168" t="s">
        <v>85</v>
      </c>
      <c r="I29" s="171" t="s">
        <v>85</v>
      </c>
      <c r="J29" s="168" t="s">
        <v>85</v>
      </c>
    </row>
    <row r="30" spans="1:10" x14ac:dyDescent="0.25">
      <c r="D30" s="242"/>
      <c r="E30" s="237"/>
      <c r="F30" s="168">
        <v>13</v>
      </c>
      <c r="G30" s="169" t="s">
        <v>87</v>
      </c>
      <c r="H30" s="168" t="s">
        <v>85</v>
      </c>
      <c r="I30" s="171" t="s">
        <v>85</v>
      </c>
      <c r="J30" s="168" t="s">
        <v>87</v>
      </c>
    </row>
    <row r="31" spans="1:10" x14ac:dyDescent="0.25">
      <c r="D31" s="242"/>
      <c r="E31" s="237"/>
      <c r="F31" s="168">
        <v>14</v>
      </c>
      <c r="G31" s="169" t="s">
        <v>87</v>
      </c>
      <c r="H31" s="168" t="s">
        <v>87</v>
      </c>
      <c r="I31" s="171" t="s">
        <v>87</v>
      </c>
      <c r="J31" s="168" t="s">
        <v>87</v>
      </c>
    </row>
    <row r="32" spans="1:10" x14ac:dyDescent="0.25">
      <c r="D32" s="242"/>
      <c r="E32" s="237"/>
      <c r="F32" s="168">
        <v>15</v>
      </c>
      <c r="G32" s="169" t="s">
        <v>87</v>
      </c>
      <c r="H32" s="168" t="s">
        <v>87</v>
      </c>
      <c r="I32" s="171" t="s">
        <v>87</v>
      </c>
      <c r="J32" s="168" t="s">
        <v>87</v>
      </c>
    </row>
    <row r="33" spans="4:10" x14ac:dyDescent="0.25">
      <c r="D33" s="242"/>
      <c r="E33" s="237"/>
      <c r="F33" s="168">
        <v>16</v>
      </c>
      <c r="G33" s="169" t="s">
        <v>87</v>
      </c>
      <c r="H33" s="168" t="s">
        <v>87</v>
      </c>
      <c r="I33" s="171" t="s">
        <v>87</v>
      </c>
      <c r="J33" s="168" t="s">
        <v>87</v>
      </c>
    </row>
    <row r="34" spans="4:10" ht="15.75" thickBot="1" x14ac:dyDescent="0.3">
      <c r="D34" s="243"/>
      <c r="E34" s="240"/>
      <c r="F34" s="173">
        <v>17</v>
      </c>
      <c r="G34" s="174" t="s">
        <v>87</v>
      </c>
      <c r="H34" s="173" t="s">
        <v>87</v>
      </c>
      <c r="I34" s="175" t="s">
        <v>87</v>
      </c>
      <c r="J34" s="173" t="s">
        <v>87</v>
      </c>
    </row>
    <row r="35" spans="4:10" x14ac:dyDescent="0.25">
      <c r="D35" s="265" t="s">
        <v>20</v>
      </c>
      <c r="E35" s="239">
        <v>24</v>
      </c>
      <c r="F35" s="165">
        <v>7</v>
      </c>
      <c r="G35" s="166" t="s">
        <v>87</v>
      </c>
      <c r="H35" s="165" t="s">
        <v>87</v>
      </c>
      <c r="I35" s="176" t="s">
        <v>87</v>
      </c>
      <c r="J35" s="165" t="s">
        <v>87</v>
      </c>
    </row>
    <row r="36" spans="4:10" x14ac:dyDescent="0.25">
      <c r="D36" s="242"/>
      <c r="E36" s="237"/>
      <c r="F36" s="168">
        <v>8</v>
      </c>
      <c r="G36" s="169" t="s">
        <v>85</v>
      </c>
      <c r="H36" s="168" t="s">
        <v>87</v>
      </c>
      <c r="I36" s="167" t="s">
        <v>85</v>
      </c>
      <c r="J36" s="168" t="s">
        <v>87</v>
      </c>
    </row>
    <row r="37" spans="4:10" x14ac:dyDescent="0.25">
      <c r="D37" s="242"/>
      <c r="E37" s="237"/>
      <c r="F37" s="168">
        <v>9</v>
      </c>
      <c r="G37" s="169" t="s">
        <v>87</v>
      </c>
      <c r="H37" s="168" t="s">
        <v>85</v>
      </c>
      <c r="I37" s="171" t="s">
        <v>85</v>
      </c>
      <c r="J37" s="168" t="s">
        <v>87</v>
      </c>
    </row>
    <row r="38" spans="4:10" x14ac:dyDescent="0.25">
      <c r="D38" s="242"/>
      <c r="E38" s="237"/>
      <c r="F38" s="168">
        <v>10</v>
      </c>
      <c r="G38" s="169" t="s">
        <v>87</v>
      </c>
      <c r="H38" s="168" t="s">
        <v>87</v>
      </c>
      <c r="I38" s="171" t="s">
        <v>87</v>
      </c>
      <c r="J38" s="168" t="s">
        <v>87</v>
      </c>
    </row>
    <row r="39" spans="4:10" x14ac:dyDescent="0.25">
      <c r="D39" s="242"/>
      <c r="E39" s="237"/>
      <c r="F39" s="168">
        <v>11</v>
      </c>
      <c r="G39" s="169" t="s">
        <v>87</v>
      </c>
      <c r="H39" s="168" t="s">
        <v>87</v>
      </c>
      <c r="I39" s="171" t="s">
        <v>87</v>
      </c>
      <c r="J39" s="168" t="s">
        <v>87</v>
      </c>
    </row>
    <row r="40" spans="4:10" ht="15.75" thickBot="1" x14ac:dyDescent="0.3">
      <c r="D40" s="243"/>
      <c r="E40" s="240"/>
      <c r="F40" s="173">
        <v>12</v>
      </c>
      <c r="G40" s="174" t="s">
        <v>87</v>
      </c>
      <c r="H40" s="173" t="s">
        <v>87</v>
      </c>
      <c r="I40" s="175" t="s">
        <v>87</v>
      </c>
      <c r="J40" s="173" t="s">
        <v>87</v>
      </c>
    </row>
    <row r="41" spans="4:10" ht="15" customHeight="1" x14ac:dyDescent="0.25">
      <c r="D41" s="241" t="s">
        <v>1</v>
      </c>
      <c r="E41" s="239">
        <v>1</v>
      </c>
      <c r="F41" s="165">
        <v>5</v>
      </c>
      <c r="G41" s="169" t="s">
        <v>87</v>
      </c>
      <c r="H41" s="168" t="s">
        <v>87</v>
      </c>
      <c r="I41" s="176" t="s">
        <v>87</v>
      </c>
      <c r="J41" s="165" t="s">
        <v>87</v>
      </c>
    </row>
    <row r="42" spans="4:10" x14ac:dyDescent="0.25">
      <c r="D42" s="242"/>
      <c r="E42" s="237"/>
      <c r="F42" s="168">
        <v>6</v>
      </c>
      <c r="G42" s="169" t="s">
        <v>87</v>
      </c>
      <c r="H42" s="168" t="s">
        <v>87</v>
      </c>
      <c r="I42" s="171" t="s">
        <v>87</v>
      </c>
      <c r="J42" s="168" t="s">
        <v>87</v>
      </c>
    </row>
    <row r="43" spans="4:10" x14ac:dyDescent="0.25">
      <c r="D43" s="242"/>
      <c r="E43" s="237"/>
      <c r="F43" s="168">
        <v>7</v>
      </c>
      <c r="G43" s="169" t="s">
        <v>87</v>
      </c>
      <c r="H43" s="168" t="s">
        <v>87</v>
      </c>
      <c r="I43" s="171" t="s">
        <v>87</v>
      </c>
      <c r="J43" s="168" t="s">
        <v>87</v>
      </c>
    </row>
    <row r="44" spans="4:10" x14ac:dyDescent="0.25">
      <c r="D44" s="242"/>
      <c r="E44" s="237"/>
      <c r="F44" s="168">
        <v>8</v>
      </c>
      <c r="G44" s="169" t="s">
        <v>87</v>
      </c>
      <c r="H44" s="168" t="s">
        <v>87</v>
      </c>
      <c r="I44" s="171" t="s">
        <v>87</v>
      </c>
      <c r="J44" s="168" t="s">
        <v>87</v>
      </c>
    </row>
    <row r="45" spans="4:10" x14ac:dyDescent="0.25">
      <c r="D45" s="242"/>
      <c r="E45" s="237"/>
      <c r="F45" s="168">
        <v>9</v>
      </c>
      <c r="G45" s="169" t="s">
        <v>87</v>
      </c>
      <c r="H45" s="168" t="s">
        <v>87</v>
      </c>
      <c r="I45" s="171" t="s">
        <v>87</v>
      </c>
      <c r="J45" s="168" t="s">
        <v>87</v>
      </c>
    </row>
    <row r="46" spans="4:10" x14ac:dyDescent="0.25">
      <c r="D46" s="242"/>
      <c r="E46" s="237"/>
      <c r="F46" s="168">
        <v>10</v>
      </c>
      <c r="G46" s="169" t="s">
        <v>87</v>
      </c>
      <c r="H46" s="168" t="s">
        <v>87</v>
      </c>
      <c r="I46" s="171" t="s">
        <v>87</v>
      </c>
      <c r="J46" s="168" t="s">
        <v>87</v>
      </c>
    </row>
    <row r="47" spans="4:10" x14ac:dyDescent="0.25">
      <c r="D47" s="242"/>
      <c r="E47" s="237"/>
      <c r="F47" s="168">
        <v>11</v>
      </c>
      <c r="G47" s="169" t="s">
        <v>87</v>
      </c>
      <c r="H47" s="168" t="s">
        <v>87</v>
      </c>
      <c r="I47" s="171" t="s">
        <v>87</v>
      </c>
      <c r="J47" s="168" t="s">
        <v>87</v>
      </c>
    </row>
    <row r="48" spans="4:10" ht="15.75" thickBot="1" x14ac:dyDescent="0.3">
      <c r="D48" s="243"/>
      <c r="E48" s="240"/>
      <c r="F48" s="173">
        <v>12</v>
      </c>
      <c r="G48" s="169" t="s">
        <v>87</v>
      </c>
      <c r="H48" s="168" t="s">
        <v>85</v>
      </c>
      <c r="I48" s="175" t="s">
        <v>85</v>
      </c>
      <c r="J48" s="173" t="s">
        <v>87</v>
      </c>
    </row>
    <row r="49" spans="3:10" x14ac:dyDescent="0.25">
      <c r="D49" s="241" t="s">
        <v>21</v>
      </c>
      <c r="E49" s="239">
        <v>69</v>
      </c>
      <c r="F49" s="176">
        <v>3</v>
      </c>
      <c r="G49" s="166" t="s">
        <v>87</v>
      </c>
      <c r="H49" s="165" t="s">
        <v>87</v>
      </c>
      <c r="I49" s="176" t="s">
        <v>87</v>
      </c>
      <c r="J49" s="165" t="s">
        <v>87</v>
      </c>
    </row>
    <row r="50" spans="3:10" x14ac:dyDescent="0.25">
      <c r="D50" s="242"/>
      <c r="E50" s="237"/>
      <c r="F50" s="167">
        <v>4</v>
      </c>
      <c r="G50" s="169" t="s">
        <v>87</v>
      </c>
      <c r="H50" s="168" t="s">
        <v>87</v>
      </c>
      <c r="I50" s="171" t="s">
        <v>87</v>
      </c>
      <c r="J50" s="168" t="s">
        <v>87</v>
      </c>
    </row>
    <row r="51" spans="3:10" x14ac:dyDescent="0.25">
      <c r="D51" s="242"/>
      <c r="E51" s="237"/>
      <c r="F51" s="167">
        <v>5</v>
      </c>
      <c r="G51" s="169" t="s">
        <v>87</v>
      </c>
      <c r="H51" s="168" t="s">
        <v>87</v>
      </c>
      <c r="I51" s="171" t="s">
        <v>87</v>
      </c>
      <c r="J51" s="168" t="s">
        <v>87</v>
      </c>
    </row>
    <row r="52" spans="3:10" x14ac:dyDescent="0.25">
      <c r="D52" s="242"/>
      <c r="E52" s="237"/>
      <c r="F52" s="167">
        <v>6</v>
      </c>
      <c r="G52" s="169" t="s">
        <v>85</v>
      </c>
      <c r="H52" s="168" t="s">
        <v>85</v>
      </c>
      <c r="I52" s="167" t="s">
        <v>85</v>
      </c>
      <c r="J52" s="168" t="s">
        <v>87</v>
      </c>
    </row>
    <row r="53" spans="3:10" x14ac:dyDescent="0.25">
      <c r="D53" s="242"/>
      <c r="E53" s="237"/>
      <c r="F53" s="167">
        <v>7</v>
      </c>
      <c r="G53" s="169" t="s">
        <v>87</v>
      </c>
      <c r="H53" s="168" t="s">
        <v>85</v>
      </c>
      <c r="I53" s="171" t="s">
        <v>85</v>
      </c>
      <c r="J53" s="168" t="s">
        <v>87</v>
      </c>
    </row>
    <row r="54" spans="3:10" x14ac:dyDescent="0.25">
      <c r="D54" s="242"/>
      <c r="E54" s="237"/>
      <c r="F54" s="167">
        <v>8</v>
      </c>
      <c r="G54" s="169" t="s">
        <v>85</v>
      </c>
      <c r="H54" s="168" t="s">
        <v>87</v>
      </c>
      <c r="I54" s="171" t="s">
        <v>85</v>
      </c>
      <c r="J54" s="168" t="s">
        <v>87</v>
      </c>
    </row>
    <row r="55" spans="3:10" x14ac:dyDescent="0.25">
      <c r="D55" s="242"/>
      <c r="E55" s="237"/>
      <c r="F55" s="167">
        <v>9</v>
      </c>
      <c r="G55" s="169" t="s">
        <v>87</v>
      </c>
      <c r="H55" s="168" t="s">
        <v>87</v>
      </c>
      <c r="I55" s="171" t="s">
        <v>87</v>
      </c>
      <c r="J55" s="168" t="s">
        <v>87</v>
      </c>
    </row>
    <row r="56" spans="3:10" ht="15.75" thickBot="1" x14ac:dyDescent="0.3">
      <c r="D56" s="243"/>
      <c r="E56" s="240"/>
      <c r="F56" s="175">
        <v>10</v>
      </c>
      <c r="G56" s="174" t="s">
        <v>85</v>
      </c>
      <c r="H56" s="173" t="s">
        <v>87</v>
      </c>
      <c r="I56" s="175" t="s">
        <v>85</v>
      </c>
      <c r="J56" s="173" t="s">
        <v>87</v>
      </c>
    </row>
    <row r="57" spans="3:10" x14ac:dyDescent="0.25">
      <c r="G57" t="s">
        <v>2</v>
      </c>
      <c r="H57" t="s">
        <v>2</v>
      </c>
      <c r="I57" t="s">
        <v>2</v>
      </c>
    </row>
    <row r="62" spans="3:10" x14ac:dyDescent="0.25">
      <c r="C62" s="233" t="s">
        <v>92</v>
      </c>
      <c r="D62" s="233"/>
      <c r="E62" s="233"/>
      <c r="F62" s="233"/>
      <c r="G62" s="233"/>
    </row>
    <row r="63" spans="3:10" x14ac:dyDescent="0.25">
      <c r="C63" s="234" t="s">
        <v>94</v>
      </c>
      <c r="D63" s="234"/>
      <c r="E63" s="234"/>
      <c r="F63" s="234"/>
      <c r="G63" s="234"/>
    </row>
    <row r="66" spans="3:3" x14ac:dyDescent="0.25">
      <c r="C66" t="s">
        <v>93</v>
      </c>
    </row>
  </sheetData>
  <mergeCells count="25">
    <mergeCell ref="C62:G62"/>
    <mergeCell ref="C63:G63"/>
    <mergeCell ref="B8:B9"/>
    <mergeCell ref="D49:D56"/>
    <mergeCell ref="E49:E56"/>
    <mergeCell ref="D26:D34"/>
    <mergeCell ref="E26:E34"/>
    <mergeCell ref="D35:D40"/>
    <mergeCell ref="E35:E40"/>
    <mergeCell ref="D41:D48"/>
    <mergeCell ref="E41:E48"/>
    <mergeCell ref="D18:D25"/>
    <mergeCell ref="E18:E25"/>
    <mergeCell ref="A10:A17"/>
    <mergeCell ref="B10:B17"/>
    <mergeCell ref="C10:C17"/>
    <mergeCell ref="D10:D17"/>
    <mergeCell ref="E10:E17"/>
    <mergeCell ref="C5:J6"/>
    <mergeCell ref="C8:C9"/>
    <mergeCell ref="D8:D9"/>
    <mergeCell ref="E8:E9"/>
    <mergeCell ref="F8:F9"/>
    <mergeCell ref="G8:H8"/>
    <mergeCell ref="I8:J8"/>
  </mergeCells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Z76"/>
  <sheetViews>
    <sheetView zoomScale="82" zoomScaleNormal="82" workbookViewId="0">
      <selection activeCell="A4" sqref="A4:Z77"/>
    </sheetView>
  </sheetViews>
  <sheetFormatPr baseColWidth="10" defaultRowHeight="15" x14ac:dyDescent="0.25"/>
  <cols>
    <col min="1" max="1" width="4.85546875" customWidth="1"/>
    <col min="3" max="3" width="13.140625" customWidth="1"/>
    <col min="11" max="11" width="14" customWidth="1"/>
    <col min="14" max="14" width="14.7109375" customWidth="1"/>
    <col min="15" max="15" width="9.85546875" customWidth="1"/>
    <col min="16" max="16" width="12.42578125" customWidth="1"/>
    <col min="17" max="17" width="15.5703125" customWidth="1"/>
    <col min="19" max="19" width="13.140625" customWidth="1"/>
  </cols>
  <sheetData>
    <row r="5" spans="1:26" ht="15" customHeight="1" x14ac:dyDescent="0.25">
      <c r="C5" s="253" t="s">
        <v>35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5"/>
    </row>
    <row r="6" spans="1:26" x14ac:dyDescent="0.25">
      <c r="C6" s="256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8"/>
    </row>
    <row r="7" spans="1:26" x14ac:dyDescent="0.25">
      <c r="B7" s="38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6" ht="15.75" customHeight="1" thickBot="1" x14ac:dyDescent="0.3">
      <c r="C8" t="s">
        <v>2</v>
      </c>
      <c r="G8" s="283" t="s">
        <v>60</v>
      </c>
      <c r="H8" s="283" t="s">
        <v>36</v>
      </c>
      <c r="J8" t="s">
        <v>34</v>
      </c>
    </row>
    <row r="9" spans="1:26" ht="15.75" customHeight="1" x14ac:dyDescent="0.25">
      <c r="B9" s="236" t="s">
        <v>55</v>
      </c>
      <c r="C9" s="250" t="s">
        <v>3</v>
      </c>
      <c r="D9" s="250" t="s">
        <v>4</v>
      </c>
      <c r="E9" s="281" t="s">
        <v>9</v>
      </c>
      <c r="F9" s="251" t="s">
        <v>8</v>
      </c>
      <c r="G9" s="213"/>
      <c r="H9" s="213"/>
      <c r="I9" s="284" t="s">
        <v>7</v>
      </c>
      <c r="J9" s="285"/>
      <c r="K9" s="286"/>
      <c r="L9" s="284" t="s">
        <v>1</v>
      </c>
      <c r="M9" s="285"/>
      <c r="N9" s="286"/>
      <c r="O9" s="284" t="s">
        <v>52</v>
      </c>
      <c r="P9" s="285"/>
      <c r="Q9" s="286"/>
      <c r="R9" s="259" t="s">
        <v>29</v>
      </c>
      <c r="S9" s="259"/>
      <c r="T9" s="34"/>
      <c r="U9" s="34"/>
      <c r="V9" s="34"/>
      <c r="W9" s="287" t="s">
        <v>22</v>
      </c>
      <c r="X9" s="288"/>
      <c r="Y9" s="288" t="s">
        <v>24</v>
      </c>
      <c r="Z9" s="289"/>
    </row>
    <row r="10" spans="1:26" ht="25.5" customHeight="1" thickBot="1" x14ac:dyDescent="0.3">
      <c r="A10" s="33" t="s">
        <v>0</v>
      </c>
      <c r="B10" s="252"/>
      <c r="C10" s="251"/>
      <c r="D10" s="251"/>
      <c r="E10" s="282"/>
      <c r="F10" s="252"/>
      <c r="G10" s="213"/>
      <c r="H10" s="213"/>
      <c r="I10" s="17" t="s">
        <v>14</v>
      </c>
      <c r="J10" s="17" t="s">
        <v>15</v>
      </c>
      <c r="K10" s="17" t="s">
        <v>88</v>
      </c>
      <c r="L10" s="17" t="s">
        <v>14</v>
      </c>
      <c r="M10" s="17" t="s">
        <v>15</v>
      </c>
      <c r="N10" s="17" t="s">
        <v>33</v>
      </c>
      <c r="O10" s="17" t="s">
        <v>14</v>
      </c>
      <c r="P10" s="17" t="s">
        <v>15</v>
      </c>
      <c r="Q10" s="17" t="s">
        <v>61</v>
      </c>
      <c r="R10" s="17" t="s">
        <v>14</v>
      </c>
      <c r="S10" s="83" t="s">
        <v>33</v>
      </c>
      <c r="T10" s="15"/>
      <c r="U10" s="15"/>
      <c r="V10" s="15"/>
      <c r="W10" s="30" t="s">
        <v>23</v>
      </c>
      <c r="X10" s="31" t="s">
        <v>15</v>
      </c>
      <c r="Y10" s="31" t="s">
        <v>14</v>
      </c>
      <c r="Z10" s="32" t="s">
        <v>15</v>
      </c>
    </row>
    <row r="11" spans="1:26" x14ac:dyDescent="0.25">
      <c r="A11" s="213">
        <v>5</v>
      </c>
      <c r="B11" s="280" t="s">
        <v>2</v>
      </c>
      <c r="C11" s="215" t="s">
        <v>86</v>
      </c>
      <c r="D11" s="290" t="s">
        <v>17</v>
      </c>
      <c r="E11" s="72">
        <v>20</v>
      </c>
      <c r="F11" s="73"/>
      <c r="G11" s="99"/>
      <c r="H11" s="79"/>
      <c r="I11" s="84"/>
      <c r="J11" s="87"/>
      <c r="K11" s="5"/>
      <c r="L11" s="84"/>
      <c r="M11" s="87"/>
      <c r="N11" s="5"/>
      <c r="O11" s="4"/>
      <c r="P11" s="87"/>
      <c r="Q11" s="92"/>
      <c r="R11" s="84"/>
      <c r="S11" s="5"/>
      <c r="T11" s="7"/>
      <c r="U11" s="7"/>
      <c r="V11" s="7"/>
      <c r="W11" s="25"/>
      <c r="X11" s="26"/>
      <c r="Y11" s="26"/>
      <c r="Z11" s="27"/>
    </row>
    <row r="12" spans="1:26" x14ac:dyDescent="0.25">
      <c r="A12" s="279"/>
      <c r="B12" s="276"/>
      <c r="C12" s="216"/>
      <c r="D12" s="276"/>
      <c r="E12" s="37">
        <v>19</v>
      </c>
      <c r="F12" s="74"/>
      <c r="G12" s="100"/>
      <c r="H12" s="79"/>
      <c r="I12" s="85"/>
      <c r="J12" s="88"/>
      <c r="K12" s="9"/>
      <c r="L12" s="85"/>
      <c r="M12" s="91"/>
      <c r="N12" s="19"/>
      <c r="O12" s="20"/>
      <c r="P12" s="91"/>
      <c r="Q12" s="93"/>
      <c r="R12" s="85"/>
      <c r="S12" s="9"/>
      <c r="T12" s="7"/>
      <c r="U12" s="7"/>
      <c r="V12" s="7"/>
      <c r="W12" s="28"/>
      <c r="X12" s="2"/>
      <c r="Y12" s="2"/>
      <c r="Z12" s="29"/>
    </row>
    <row r="13" spans="1:26" x14ac:dyDescent="0.25">
      <c r="A13" s="279"/>
      <c r="B13" s="276"/>
      <c r="C13" s="216"/>
      <c r="D13" s="276"/>
      <c r="E13" s="37">
        <v>18</v>
      </c>
      <c r="F13" s="74"/>
      <c r="G13" s="100"/>
      <c r="H13" s="79"/>
      <c r="I13" s="85"/>
      <c r="J13" s="88"/>
      <c r="K13" s="9"/>
      <c r="L13" s="85"/>
      <c r="M13" s="88"/>
      <c r="N13" s="9"/>
      <c r="O13" s="12"/>
      <c r="P13" s="88"/>
      <c r="Q13" s="94"/>
      <c r="R13" s="103"/>
      <c r="S13" s="9"/>
      <c r="T13" s="7"/>
      <c r="U13" s="7"/>
      <c r="V13" s="7"/>
      <c r="W13" s="28"/>
      <c r="X13" s="2"/>
      <c r="Y13" s="2"/>
      <c r="Z13" s="29"/>
    </row>
    <row r="14" spans="1:26" x14ac:dyDescent="0.25">
      <c r="A14" s="279"/>
      <c r="B14" s="276"/>
      <c r="C14" s="216"/>
      <c r="D14" s="276"/>
      <c r="E14" s="37">
        <v>17</v>
      </c>
      <c r="F14" s="74"/>
      <c r="G14" s="100"/>
      <c r="H14" s="79"/>
      <c r="I14" s="85"/>
      <c r="J14" s="88"/>
      <c r="K14" s="9"/>
      <c r="L14" s="85"/>
      <c r="M14" s="88"/>
      <c r="N14" s="9"/>
      <c r="O14" s="12"/>
      <c r="P14" s="88"/>
      <c r="Q14" s="94"/>
      <c r="R14" s="85"/>
      <c r="S14" s="9"/>
      <c r="T14" s="7"/>
      <c r="U14" s="7"/>
      <c r="V14" s="7"/>
      <c r="W14" s="28"/>
      <c r="X14" s="2"/>
      <c r="Y14" s="2"/>
      <c r="Z14" s="29"/>
    </row>
    <row r="15" spans="1:26" x14ac:dyDescent="0.25">
      <c r="A15" s="279"/>
      <c r="B15" s="276"/>
      <c r="C15" s="216"/>
      <c r="D15" s="276"/>
      <c r="E15" s="37">
        <v>16</v>
      </c>
      <c r="F15" s="74"/>
      <c r="G15" s="100"/>
      <c r="H15" s="79"/>
      <c r="I15" s="85"/>
      <c r="J15" s="88"/>
      <c r="K15" s="9"/>
      <c r="L15" s="85"/>
      <c r="M15" s="88"/>
      <c r="N15" s="9"/>
      <c r="O15" s="12"/>
      <c r="P15" s="88"/>
      <c r="Q15" s="94"/>
      <c r="R15" s="85"/>
      <c r="S15" s="9"/>
      <c r="T15" s="7"/>
      <c r="U15" s="7"/>
      <c r="V15" s="7"/>
      <c r="W15" s="28"/>
      <c r="X15" s="2"/>
      <c r="Y15" s="2"/>
      <c r="Z15" s="29"/>
    </row>
    <row r="16" spans="1:26" x14ac:dyDescent="0.25">
      <c r="A16" s="279"/>
      <c r="B16" s="276"/>
      <c r="C16" s="216"/>
      <c r="D16" s="276"/>
      <c r="E16" s="37">
        <v>15</v>
      </c>
      <c r="F16" s="74"/>
      <c r="G16" s="100"/>
      <c r="H16" s="79"/>
      <c r="I16" s="85"/>
      <c r="J16" s="88"/>
      <c r="K16" s="9"/>
      <c r="L16" s="90"/>
      <c r="M16" s="91"/>
      <c r="N16" s="19"/>
      <c r="O16" s="20"/>
      <c r="P16" s="91"/>
      <c r="Q16" s="93"/>
      <c r="R16" s="85"/>
      <c r="S16" s="9"/>
      <c r="T16" s="7"/>
      <c r="U16" s="7"/>
      <c r="V16" s="7"/>
      <c r="W16" s="28"/>
      <c r="X16" s="2"/>
      <c r="Y16" s="2"/>
      <c r="Z16" s="29"/>
    </row>
    <row r="17" spans="1:26" x14ac:dyDescent="0.25">
      <c r="A17" s="279"/>
      <c r="B17" s="276"/>
      <c r="C17" s="216"/>
      <c r="D17" s="276"/>
      <c r="E17" s="37">
        <v>14</v>
      </c>
      <c r="F17" s="74"/>
      <c r="G17" s="100"/>
      <c r="H17" s="79"/>
      <c r="I17" s="85"/>
      <c r="J17" s="88"/>
      <c r="K17" s="9"/>
      <c r="L17" s="85"/>
      <c r="M17" s="88"/>
      <c r="N17" s="9"/>
      <c r="O17" s="12"/>
      <c r="P17" s="88"/>
      <c r="Q17" s="94"/>
      <c r="R17" s="85"/>
      <c r="S17" s="9"/>
      <c r="T17" s="7"/>
      <c r="U17" s="7"/>
      <c r="V17" s="7"/>
      <c r="W17" s="28"/>
      <c r="X17" s="2"/>
      <c r="Y17" s="2"/>
      <c r="Z17" s="29"/>
    </row>
    <row r="18" spans="1:26" ht="15.75" thickBot="1" x14ac:dyDescent="0.3">
      <c r="A18" s="279"/>
      <c r="B18" s="276"/>
      <c r="C18" s="217"/>
      <c r="D18" s="230"/>
      <c r="E18" s="37">
        <v>13</v>
      </c>
      <c r="F18" s="74"/>
      <c r="G18" s="101"/>
      <c r="H18" s="79"/>
      <c r="I18" s="86"/>
      <c r="J18" s="89"/>
      <c r="K18" s="10"/>
      <c r="L18" s="86"/>
      <c r="M18" s="89"/>
      <c r="N18" s="10"/>
      <c r="O18" s="18"/>
      <c r="P18" s="89"/>
      <c r="Q18" s="95"/>
      <c r="R18" s="86"/>
      <c r="S18" s="10"/>
      <c r="T18" s="7"/>
      <c r="U18" s="7"/>
      <c r="V18" s="7"/>
      <c r="W18" s="30"/>
      <c r="X18" s="31"/>
      <c r="Y18" s="31"/>
      <c r="Z18" s="32"/>
    </row>
    <row r="19" spans="1:26" x14ac:dyDescent="0.25">
      <c r="D19" s="291" t="s">
        <v>19</v>
      </c>
      <c r="E19" s="72">
        <v>18</v>
      </c>
      <c r="F19" s="73"/>
      <c r="G19" s="102"/>
      <c r="H19" s="82"/>
      <c r="I19" s="84"/>
      <c r="J19" s="87"/>
      <c r="K19" s="5"/>
      <c r="L19" s="4"/>
      <c r="M19" s="87"/>
      <c r="N19" s="5"/>
      <c r="O19" s="4"/>
      <c r="P19" s="87"/>
      <c r="Q19" s="5"/>
      <c r="R19" s="84"/>
      <c r="S19" s="5"/>
      <c r="T19" s="7"/>
      <c r="U19" s="7"/>
      <c r="V19" s="7"/>
      <c r="W19" s="25"/>
      <c r="X19" s="26"/>
      <c r="Y19" s="26"/>
      <c r="Z19" s="27"/>
    </row>
    <row r="20" spans="1:26" x14ac:dyDescent="0.25">
      <c r="D20" s="297"/>
      <c r="E20" s="37">
        <v>17</v>
      </c>
      <c r="F20" s="74"/>
      <c r="G20" s="100"/>
      <c r="H20" s="80"/>
      <c r="I20" s="85"/>
      <c r="J20" s="88"/>
      <c r="K20" s="9"/>
      <c r="L20" s="20" t="s">
        <v>2</v>
      </c>
      <c r="M20" s="88"/>
      <c r="N20" s="9"/>
      <c r="O20" s="12"/>
      <c r="P20" s="88"/>
      <c r="Q20" s="9"/>
      <c r="R20" s="85"/>
      <c r="S20" s="9"/>
      <c r="T20" s="7"/>
      <c r="U20" s="7"/>
      <c r="V20" s="7"/>
      <c r="W20" s="28"/>
      <c r="X20" s="2"/>
      <c r="Y20" s="2"/>
      <c r="Z20" s="29"/>
    </row>
    <row r="21" spans="1:26" x14ac:dyDescent="0.25">
      <c r="D21" s="297"/>
      <c r="E21" s="37">
        <v>16</v>
      </c>
      <c r="F21" s="74"/>
      <c r="G21" s="100"/>
      <c r="H21" s="80"/>
      <c r="I21" s="85"/>
      <c r="J21" s="88"/>
      <c r="K21" s="9"/>
      <c r="L21" s="12"/>
      <c r="M21" s="88"/>
      <c r="N21" s="9"/>
      <c r="O21" s="12"/>
      <c r="P21" s="88"/>
      <c r="Q21" s="9"/>
      <c r="R21" s="85"/>
      <c r="S21" s="9"/>
      <c r="T21" s="7"/>
      <c r="U21" s="7"/>
      <c r="V21" s="7"/>
      <c r="W21" s="28"/>
      <c r="X21" s="2"/>
      <c r="Y21" s="2"/>
      <c r="Z21" s="29"/>
    </row>
    <row r="22" spans="1:26" x14ac:dyDescent="0.25">
      <c r="D22" s="297"/>
      <c r="E22" s="37">
        <v>15</v>
      </c>
      <c r="F22" s="74"/>
      <c r="G22" s="100"/>
      <c r="H22" s="80"/>
      <c r="I22" s="85"/>
      <c r="J22" s="88"/>
      <c r="K22" s="9"/>
      <c r="L22" s="12"/>
      <c r="M22" s="91"/>
      <c r="N22" s="19"/>
      <c r="O22" s="20"/>
      <c r="P22" s="91"/>
      <c r="Q22" s="19"/>
      <c r="R22" s="85"/>
      <c r="S22" s="9"/>
      <c r="T22" s="7"/>
      <c r="U22" s="7"/>
      <c r="V22" s="7"/>
      <c r="W22" s="28"/>
      <c r="X22" s="2"/>
      <c r="Y22" s="2"/>
      <c r="Z22" s="29"/>
    </row>
    <row r="23" spans="1:26" x14ac:dyDescent="0.25">
      <c r="D23" s="297"/>
      <c r="E23" s="37">
        <v>14</v>
      </c>
      <c r="F23" s="74"/>
      <c r="G23" s="100"/>
      <c r="H23" s="80"/>
      <c r="I23" s="85"/>
      <c r="J23" s="88"/>
      <c r="K23" s="9"/>
      <c r="L23" s="12"/>
      <c r="M23" s="88"/>
      <c r="N23" s="9"/>
      <c r="O23" s="12"/>
      <c r="P23" s="88"/>
      <c r="Q23" s="9"/>
      <c r="R23" s="85"/>
      <c r="S23" s="9"/>
      <c r="T23" s="7"/>
      <c r="U23" s="7"/>
      <c r="V23" s="7"/>
      <c r="W23" s="28"/>
      <c r="X23" s="2"/>
      <c r="Y23" s="2"/>
      <c r="Z23" s="29"/>
    </row>
    <row r="24" spans="1:26" x14ac:dyDescent="0.25">
      <c r="D24" s="297"/>
      <c r="E24" s="37">
        <v>13</v>
      </c>
      <c r="F24" s="74"/>
      <c r="G24" s="100"/>
      <c r="H24" s="80"/>
      <c r="I24" s="85"/>
      <c r="J24" s="88"/>
      <c r="K24" s="9"/>
      <c r="L24" s="20"/>
      <c r="M24" s="91"/>
      <c r="N24" s="19"/>
      <c r="O24" s="20"/>
      <c r="P24" s="91"/>
      <c r="Q24" s="19"/>
      <c r="R24" s="85"/>
      <c r="S24" s="9"/>
      <c r="T24" s="7"/>
      <c r="U24" s="7"/>
      <c r="V24" s="7"/>
      <c r="W24" s="28"/>
      <c r="X24" s="2"/>
      <c r="Y24" s="2"/>
      <c r="Z24" s="29"/>
    </row>
    <row r="25" spans="1:26" x14ac:dyDescent="0.25">
      <c r="D25" s="297"/>
      <c r="E25" s="37">
        <v>12</v>
      </c>
      <c r="F25" s="74"/>
      <c r="G25" s="100"/>
      <c r="H25" s="80"/>
      <c r="I25" s="85"/>
      <c r="J25" s="88"/>
      <c r="K25" s="9"/>
      <c r="L25" s="20"/>
      <c r="M25" s="91"/>
      <c r="N25" s="19"/>
      <c r="O25" s="20"/>
      <c r="P25" s="91"/>
      <c r="Q25" s="19"/>
      <c r="R25" s="85"/>
      <c r="S25" s="9"/>
      <c r="T25" s="7"/>
      <c r="U25" s="7"/>
      <c r="V25" s="7"/>
      <c r="W25" s="28"/>
      <c r="X25" s="2"/>
      <c r="Y25" s="2"/>
      <c r="Z25" s="29"/>
    </row>
    <row r="26" spans="1:26" ht="15.75" thickBot="1" x14ac:dyDescent="0.3">
      <c r="D26" s="298"/>
      <c r="E26" s="75">
        <v>11</v>
      </c>
      <c r="F26" s="76"/>
      <c r="G26" s="101"/>
      <c r="H26" s="81"/>
      <c r="I26" s="86"/>
      <c r="J26" s="89"/>
      <c r="K26" s="10"/>
      <c r="L26" s="18"/>
      <c r="M26" s="89"/>
      <c r="N26" s="10"/>
      <c r="O26" s="18"/>
      <c r="P26" s="89"/>
      <c r="Q26" s="10"/>
      <c r="R26" s="86"/>
      <c r="S26" s="10"/>
      <c r="T26" s="7"/>
      <c r="U26" s="7"/>
      <c r="V26" s="7"/>
      <c r="W26" s="30"/>
      <c r="X26" s="31"/>
      <c r="Y26" s="31"/>
      <c r="Z26" s="32"/>
    </row>
    <row r="27" spans="1:26" x14ac:dyDescent="0.25">
      <c r="D27" s="299" t="s">
        <v>18</v>
      </c>
      <c r="E27" s="72">
        <v>17</v>
      </c>
      <c r="F27" s="73"/>
      <c r="G27" s="102"/>
      <c r="H27" s="82"/>
      <c r="I27" s="84"/>
      <c r="J27" s="87"/>
      <c r="K27" s="5"/>
      <c r="L27" s="4"/>
      <c r="M27" s="87"/>
      <c r="N27" s="5"/>
      <c r="O27" s="4"/>
      <c r="P27" s="87"/>
      <c r="Q27" s="5"/>
      <c r="R27" s="84"/>
      <c r="S27" s="5"/>
      <c r="T27" s="7"/>
      <c r="U27" s="7"/>
      <c r="V27" s="7"/>
      <c r="W27" s="25"/>
      <c r="X27" s="26"/>
      <c r="Y27" s="26"/>
      <c r="Z27" s="27"/>
    </row>
    <row r="28" spans="1:26" x14ac:dyDescent="0.25">
      <c r="D28" s="292"/>
      <c r="E28" s="37">
        <v>16</v>
      </c>
      <c r="F28" s="74"/>
      <c r="G28" s="100"/>
      <c r="H28" s="80"/>
      <c r="I28" s="85"/>
      <c r="J28" s="88"/>
      <c r="K28" s="9"/>
      <c r="L28" s="12"/>
      <c r="M28" s="88"/>
      <c r="N28" s="9"/>
      <c r="O28" s="12"/>
      <c r="P28" s="88"/>
      <c r="Q28" s="9"/>
      <c r="R28" s="85"/>
      <c r="S28" s="9"/>
      <c r="T28" s="7"/>
      <c r="U28" s="7"/>
      <c r="V28" s="7"/>
      <c r="W28" s="28"/>
      <c r="X28" s="2"/>
      <c r="Y28" s="2"/>
      <c r="Z28" s="29"/>
    </row>
    <row r="29" spans="1:26" x14ac:dyDescent="0.25">
      <c r="D29" s="292"/>
      <c r="E29" s="37">
        <v>15</v>
      </c>
      <c r="F29" s="74"/>
      <c r="G29" s="100"/>
      <c r="H29" s="80"/>
      <c r="I29" s="85"/>
      <c r="J29" s="88"/>
      <c r="K29" s="9"/>
      <c r="L29" s="12"/>
      <c r="M29" s="88"/>
      <c r="N29" s="9"/>
      <c r="O29" s="12"/>
      <c r="P29" s="88"/>
      <c r="Q29" s="9"/>
      <c r="R29" s="85"/>
      <c r="S29" s="9"/>
      <c r="T29" s="7"/>
      <c r="U29" s="7"/>
      <c r="V29" s="7"/>
      <c r="W29" s="28"/>
      <c r="X29" s="2"/>
      <c r="Y29" s="2"/>
      <c r="Z29" s="29"/>
    </row>
    <row r="30" spans="1:26" x14ac:dyDescent="0.25">
      <c r="D30" s="292"/>
      <c r="E30" s="37">
        <v>14</v>
      </c>
      <c r="F30" s="74"/>
      <c r="G30" s="100"/>
      <c r="H30" s="80"/>
      <c r="I30" s="85"/>
      <c r="J30" s="88"/>
      <c r="K30" s="9"/>
      <c r="L30" s="12"/>
      <c r="M30" s="88"/>
      <c r="N30" s="9"/>
      <c r="O30" s="12"/>
      <c r="P30" s="88"/>
      <c r="Q30" s="9"/>
      <c r="R30" s="85"/>
      <c r="S30" s="9"/>
      <c r="T30" s="7"/>
      <c r="U30" s="7"/>
      <c r="V30" s="7"/>
      <c r="W30" s="28"/>
      <c r="X30" s="2"/>
      <c r="Y30" s="2"/>
      <c r="Z30" s="29"/>
    </row>
    <row r="31" spans="1:26" x14ac:dyDescent="0.25">
      <c r="D31" s="292"/>
      <c r="E31" s="37">
        <v>13</v>
      </c>
      <c r="F31" s="74"/>
      <c r="G31" s="100"/>
      <c r="H31" s="80"/>
      <c r="I31" s="85"/>
      <c r="J31" s="88"/>
      <c r="K31" s="9"/>
      <c r="L31" s="12"/>
      <c r="M31" s="88"/>
      <c r="N31" s="9"/>
      <c r="O31" s="12"/>
      <c r="P31" s="88"/>
      <c r="Q31" s="9"/>
      <c r="R31" s="85"/>
      <c r="S31" s="9"/>
      <c r="T31" s="7"/>
      <c r="U31" s="7"/>
      <c r="V31" s="7"/>
      <c r="W31" s="28"/>
      <c r="X31" s="2"/>
      <c r="Y31" s="2"/>
      <c r="Z31" s="29"/>
    </row>
    <row r="32" spans="1:26" x14ac:dyDescent="0.25">
      <c r="D32" s="292"/>
      <c r="E32" s="37">
        <v>12</v>
      </c>
      <c r="F32" s="74"/>
      <c r="G32" s="100"/>
      <c r="H32" s="80"/>
      <c r="I32" s="85"/>
      <c r="J32" s="88"/>
      <c r="K32" s="9"/>
      <c r="L32" s="12"/>
      <c r="M32" s="88"/>
      <c r="N32" s="9"/>
      <c r="O32" s="12"/>
      <c r="P32" s="88"/>
      <c r="Q32" s="9"/>
      <c r="R32" s="85"/>
      <c r="S32" s="9"/>
      <c r="T32" s="7"/>
      <c r="U32" s="7"/>
      <c r="V32" s="7"/>
      <c r="W32" s="28"/>
      <c r="X32" s="2"/>
      <c r="Y32" s="2"/>
      <c r="Z32" s="29"/>
    </row>
    <row r="33" spans="4:26" x14ac:dyDescent="0.25">
      <c r="D33" s="292"/>
      <c r="E33" s="37">
        <v>11</v>
      </c>
      <c r="F33" s="74"/>
      <c r="G33" s="100"/>
      <c r="H33" s="80"/>
      <c r="I33" s="85"/>
      <c r="J33" s="88"/>
      <c r="K33" s="9"/>
      <c r="L33" s="12"/>
      <c r="M33" s="88"/>
      <c r="N33" s="9"/>
      <c r="O33" s="12"/>
      <c r="P33" s="88"/>
      <c r="Q33" s="9"/>
      <c r="R33" s="85"/>
      <c r="S33" s="9"/>
      <c r="T33" s="7"/>
      <c r="U33" s="7"/>
      <c r="V33" s="7"/>
      <c r="W33" s="28"/>
      <c r="X33" s="2"/>
      <c r="Y33" s="2"/>
      <c r="Z33" s="29"/>
    </row>
    <row r="34" spans="4:26" x14ac:dyDescent="0.25">
      <c r="D34" s="292"/>
      <c r="E34" s="37">
        <v>10</v>
      </c>
      <c r="F34" s="74"/>
      <c r="G34" s="100"/>
      <c r="H34" s="80"/>
      <c r="I34" s="85"/>
      <c r="J34" s="88"/>
      <c r="K34" s="9"/>
      <c r="L34" s="12"/>
      <c r="M34" s="88"/>
      <c r="N34" s="9"/>
      <c r="O34" s="12"/>
      <c r="P34" s="88"/>
      <c r="Q34" s="9"/>
      <c r="R34" s="85"/>
      <c r="S34" s="9"/>
      <c r="T34" s="7"/>
      <c r="U34" s="7"/>
      <c r="V34" s="7"/>
      <c r="W34" s="28"/>
      <c r="X34" s="2"/>
      <c r="Y34" s="2"/>
      <c r="Z34" s="29"/>
    </row>
    <row r="35" spans="4:26" ht="15.75" thickBot="1" x14ac:dyDescent="0.3">
      <c r="D35" s="267"/>
      <c r="E35" s="75">
        <v>9</v>
      </c>
      <c r="F35" s="76"/>
      <c r="G35" s="101"/>
      <c r="H35" s="81"/>
      <c r="I35" s="86"/>
      <c r="J35" s="89"/>
      <c r="K35" s="10"/>
      <c r="L35" s="18"/>
      <c r="M35" s="89"/>
      <c r="N35" s="10"/>
      <c r="O35" s="18"/>
      <c r="P35" s="89"/>
      <c r="Q35" s="10"/>
      <c r="R35" s="86"/>
      <c r="S35" s="10"/>
      <c r="T35" s="7"/>
      <c r="U35" s="7"/>
      <c r="V35" s="7"/>
      <c r="W35" s="30"/>
      <c r="X35" s="31"/>
      <c r="Y35" s="31"/>
      <c r="Z35" s="32"/>
    </row>
    <row r="36" spans="4:26" x14ac:dyDescent="0.25">
      <c r="D36" s="299" t="s">
        <v>20</v>
      </c>
      <c r="E36" s="72">
        <v>12</v>
      </c>
      <c r="F36" s="73"/>
      <c r="G36" s="102"/>
      <c r="H36" s="82"/>
      <c r="I36" s="84"/>
      <c r="J36" s="87"/>
      <c r="K36" s="5"/>
      <c r="L36" s="4"/>
      <c r="M36" s="87"/>
      <c r="N36" s="5"/>
      <c r="O36" s="4"/>
      <c r="P36" s="87"/>
      <c r="Q36" s="5"/>
      <c r="R36" s="84"/>
      <c r="S36" s="5"/>
      <c r="T36" s="7"/>
      <c r="U36" s="7"/>
      <c r="V36" s="7"/>
      <c r="W36" s="25"/>
      <c r="X36" s="26"/>
      <c r="Y36" s="26"/>
      <c r="Z36" s="27"/>
    </row>
    <row r="37" spans="4:26" x14ac:dyDescent="0.25">
      <c r="D37" s="292"/>
      <c r="E37" s="71">
        <v>11</v>
      </c>
      <c r="F37" s="77"/>
      <c r="G37" s="100"/>
      <c r="H37" s="80"/>
      <c r="I37" s="85"/>
      <c r="J37" s="88"/>
      <c r="K37" s="9"/>
      <c r="L37" s="12"/>
      <c r="M37" s="88"/>
      <c r="N37" s="9"/>
      <c r="O37" s="12"/>
      <c r="P37" s="88"/>
      <c r="Q37" s="9"/>
      <c r="R37" s="85"/>
      <c r="S37" s="9"/>
      <c r="T37" s="7"/>
      <c r="U37" s="7"/>
      <c r="V37" s="7"/>
      <c r="W37" s="28"/>
      <c r="X37" s="2"/>
      <c r="Y37" s="2"/>
      <c r="Z37" s="29"/>
    </row>
    <row r="38" spans="4:26" x14ac:dyDescent="0.25">
      <c r="D38" s="292"/>
      <c r="E38" s="37">
        <v>10</v>
      </c>
      <c r="F38" s="74"/>
      <c r="G38" s="100"/>
      <c r="H38" s="80"/>
      <c r="I38" s="85"/>
      <c r="J38" s="88"/>
      <c r="K38" s="9"/>
      <c r="L38" s="12"/>
      <c r="M38" s="88"/>
      <c r="N38" s="9"/>
      <c r="O38" s="12"/>
      <c r="P38" s="88"/>
      <c r="Q38" s="9"/>
      <c r="R38" s="85"/>
      <c r="S38" s="9"/>
      <c r="T38" s="7"/>
      <c r="U38" s="7"/>
      <c r="V38" s="7"/>
      <c r="W38" s="28"/>
      <c r="X38" s="2"/>
      <c r="Y38" s="2"/>
      <c r="Z38" s="29"/>
    </row>
    <row r="39" spans="4:26" x14ac:dyDescent="0.25">
      <c r="D39" s="292"/>
      <c r="E39" s="37">
        <v>9</v>
      </c>
      <c r="F39" s="74"/>
      <c r="G39" s="100"/>
      <c r="H39" s="80"/>
      <c r="I39" s="85"/>
      <c r="J39" s="88"/>
      <c r="K39" s="9"/>
      <c r="L39" s="12"/>
      <c r="M39" s="88"/>
      <c r="N39" s="9"/>
      <c r="O39" s="12"/>
      <c r="P39" s="88"/>
      <c r="Q39" s="9"/>
      <c r="R39" s="85"/>
      <c r="S39" s="9"/>
      <c r="T39" s="7"/>
      <c r="U39" s="7"/>
      <c r="V39" s="7"/>
      <c r="W39" s="28"/>
      <c r="X39" s="2"/>
      <c r="Y39" s="2"/>
      <c r="Z39" s="29"/>
    </row>
    <row r="40" spans="4:26" x14ac:dyDescent="0.25">
      <c r="D40" s="292"/>
      <c r="E40" s="37">
        <v>8</v>
      </c>
      <c r="F40" s="74"/>
      <c r="G40" s="100"/>
      <c r="H40" s="80"/>
      <c r="I40" s="85"/>
      <c r="J40" s="88"/>
      <c r="K40" s="9"/>
      <c r="L40" s="12"/>
      <c r="M40" s="88"/>
      <c r="N40" s="9"/>
      <c r="O40" s="12"/>
      <c r="P40" s="88"/>
      <c r="Q40" s="9"/>
      <c r="R40" s="85"/>
      <c r="S40" s="9"/>
      <c r="T40" s="7"/>
      <c r="U40" s="7"/>
      <c r="V40" s="7"/>
      <c r="W40" s="28"/>
      <c r="X40" s="2"/>
      <c r="Y40" s="2"/>
      <c r="Z40" s="29"/>
    </row>
    <row r="41" spans="4:26" ht="15.75" thickBot="1" x14ac:dyDescent="0.3">
      <c r="D41" s="267"/>
      <c r="E41" s="75">
        <v>7</v>
      </c>
      <c r="F41" s="76"/>
      <c r="G41" s="101"/>
      <c r="H41" s="81"/>
      <c r="I41" s="86"/>
      <c r="J41" s="89"/>
      <c r="K41" s="10"/>
      <c r="L41" s="18"/>
      <c r="M41" s="89"/>
      <c r="N41" s="10"/>
      <c r="O41" s="18"/>
      <c r="P41" s="89"/>
      <c r="Q41" s="10"/>
      <c r="R41" s="86"/>
      <c r="S41" s="10"/>
      <c r="T41" s="7"/>
      <c r="U41" s="7"/>
      <c r="V41" s="7"/>
      <c r="W41" s="30"/>
      <c r="X41" s="31"/>
      <c r="Y41" s="31"/>
      <c r="Z41" s="32"/>
    </row>
    <row r="42" spans="4:26" ht="15" customHeight="1" x14ac:dyDescent="0.25">
      <c r="D42" s="291" t="s">
        <v>1</v>
      </c>
      <c r="E42" s="72">
        <v>12</v>
      </c>
      <c r="F42" s="73"/>
      <c r="G42" s="102"/>
      <c r="H42" s="82"/>
      <c r="I42" s="84"/>
      <c r="J42" s="87"/>
      <c r="K42" s="5"/>
      <c r="L42" s="4"/>
      <c r="M42" s="87"/>
      <c r="N42" s="5"/>
      <c r="O42" s="4"/>
      <c r="P42" s="87"/>
      <c r="Q42" s="5"/>
      <c r="R42" s="84"/>
      <c r="S42" s="5"/>
      <c r="T42" s="7"/>
      <c r="U42" s="7"/>
      <c r="V42" s="7"/>
      <c r="W42" s="25"/>
      <c r="X42" s="26"/>
      <c r="Y42" s="26"/>
      <c r="Z42" s="27"/>
    </row>
    <row r="43" spans="4:26" x14ac:dyDescent="0.25">
      <c r="D43" s="292"/>
      <c r="E43" s="37">
        <v>11</v>
      </c>
      <c r="F43" s="74"/>
      <c r="G43" s="100"/>
      <c r="H43" s="80"/>
      <c r="I43" s="85"/>
      <c r="J43" s="88"/>
      <c r="K43" s="9"/>
      <c r="L43" s="12"/>
      <c r="M43" s="88"/>
      <c r="N43" s="9"/>
      <c r="O43" s="12"/>
      <c r="P43" s="88"/>
      <c r="Q43" s="9"/>
      <c r="R43" s="90"/>
      <c r="S43" s="9"/>
      <c r="T43" s="7"/>
      <c r="U43" s="7"/>
      <c r="V43" s="7"/>
      <c r="W43" s="28"/>
      <c r="X43" s="2"/>
      <c r="Y43" s="2"/>
      <c r="Z43" s="29"/>
    </row>
    <row r="44" spans="4:26" x14ac:dyDescent="0.25">
      <c r="D44" s="292"/>
      <c r="E44" s="37">
        <v>10</v>
      </c>
      <c r="F44" s="74"/>
      <c r="G44" s="100"/>
      <c r="H44" s="80"/>
      <c r="I44" s="85"/>
      <c r="J44" s="88"/>
      <c r="K44" s="9"/>
      <c r="L44" s="12"/>
      <c r="M44" s="88"/>
      <c r="N44" s="9"/>
      <c r="O44" s="12"/>
      <c r="P44" s="88"/>
      <c r="Q44" s="9"/>
      <c r="R44" s="85"/>
      <c r="S44" s="9"/>
      <c r="T44" s="7"/>
      <c r="U44" s="7"/>
      <c r="V44" s="7"/>
      <c r="W44" s="28"/>
      <c r="X44" s="2"/>
      <c r="Y44" s="2"/>
      <c r="Z44" s="29"/>
    </row>
    <row r="45" spans="4:26" x14ac:dyDescent="0.25">
      <c r="D45" s="292"/>
      <c r="E45" s="37">
        <v>9</v>
      </c>
      <c r="F45" s="74"/>
      <c r="G45" s="100"/>
      <c r="H45" s="80"/>
      <c r="I45" s="85"/>
      <c r="J45" s="88"/>
      <c r="K45" s="9"/>
      <c r="L45" s="12"/>
      <c r="M45" s="88"/>
      <c r="N45" s="9"/>
      <c r="O45" s="12"/>
      <c r="P45" s="88"/>
      <c r="Q45" s="9"/>
      <c r="R45" s="90"/>
      <c r="S45" s="9"/>
      <c r="T45" s="7"/>
      <c r="U45" s="7"/>
      <c r="V45" s="7"/>
      <c r="W45" s="28"/>
      <c r="X45" s="2"/>
      <c r="Y45" s="2"/>
      <c r="Z45" s="29"/>
    </row>
    <row r="46" spans="4:26" x14ac:dyDescent="0.25">
      <c r="D46" s="292"/>
      <c r="E46" s="37">
        <v>8</v>
      </c>
      <c r="F46" s="74"/>
      <c r="G46" s="100"/>
      <c r="H46" s="80"/>
      <c r="I46" s="85"/>
      <c r="J46" s="88"/>
      <c r="K46" s="9"/>
      <c r="L46" s="12"/>
      <c r="M46" s="88"/>
      <c r="N46" s="9"/>
      <c r="O46" s="12"/>
      <c r="P46" s="88"/>
      <c r="Q46" s="9"/>
      <c r="R46" s="85"/>
      <c r="S46" s="9"/>
      <c r="T46" s="7"/>
      <c r="U46" s="7"/>
      <c r="V46" s="7"/>
      <c r="W46" s="28"/>
      <c r="X46" s="2"/>
      <c r="Y46" s="2"/>
      <c r="Z46" s="29"/>
    </row>
    <row r="47" spans="4:26" x14ac:dyDescent="0.25">
      <c r="D47" s="292"/>
      <c r="E47" s="37">
        <v>7</v>
      </c>
      <c r="F47" s="74"/>
      <c r="G47" s="100"/>
      <c r="H47" s="80"/>
      <c r="I47" s="85"/>
      <c r="J47" s="88"/>
      <c r="K47" s="9"/>
      <c r="L47" s="12"/>
      <c r="M47" s="88"/>
      <c r="N47" s="9"/>
      <c r="O47" s="12"/>
      <c r="P47" s="88"/>
      <c r="Q47" s="9"/>
      <c r="R47" s="85"/>
      <c r="S47" s="9"/>
      <c r="T47" s="7"/>
      <c r="U47" s="7"/>
      <c r="V47" s="7"/>
      <c r="W47" s="28"/>
      <c r="X47" s="2"/>
      <c r="Y47" s="2"/>
      <c r="Z47" s="29"/>
    </row>
    <row r="48" spans="4:26" x14ac:dyDescent="0.25">
      <c r="D48" s="292"/>
      <c r="E48" s="37">
        <v>6</v>
      </c>
      <c r="F48" s="74"/>
      <c r="G48" s="100"/>
      <c r="H48" s="80"/>
      <c r="I48" s="85"/>
      <c r="J48" s="88"/>
      <c r="K48" s="9"/>
      <c r="L48" s="12"/>
      <c r="M48" s="88"/>
      <c r="N48" s="9"/>
      <c r="O48" s="12"/>
      <c r="P48" s="88"/>
      <c r="Q48" s="9"/>
      <c r="R48" s="90"/>
      <c r="S48" s="9"/>
      <c r="T48" s="7"/>
      <c r="U48" s="7"/>
      <c r="V48" s="7"/>
      <c r="W48" s="28"/>
      <c r="X48" s="2"/>
      <c r="Y48" s="2"/>
      <c r="Z48" s="29"/>
    </row>
    <row r="49" spans="4:26" ht="15.75" thickBot="1" x14ac:dyDescent="0.3">
      <c r="D49" s="267"/>
      <c r="E49" s="75">
        <v>5</v>
      </c>
      <c r="F49" s="76"/>
      <c r="G49" s="101"/>
      <c r="H49" s="81"/>
      <c r="I49" s="86"/>
      <c r="J49" s="89"/>
      <c r="K49" s="10"/>
      <c r="L49" s="18"/>
      <c r="M49" s="89"/>
      <c r="N49" s="10"/>
      <c r="O49" s="18"/>
      <c r="P49" s="89"/>
      <c r="Q49" s="10"/>
      <c r="R49" s="86"/>
      <c r="S49" s="10"/>
      <c r="T49" s="7"/>
      <c r="U49" s="7"/>
      <c r="V49" s="7"/>
      <c r="W49" s="30"/>
      <c r="X49" s="31"/>
      <c r="Y49" s="31"/>
      <c r="Z49" s="32"/>
    </row>
    <row r="50" spans="4:26" x14ac:dyDescent="0.25">
      <c r="D50" s="291" t="s">
        <v>21</v>
      </c>
      <c r="E50" s="72">
        <v>10</v>
      </c>
      <c r="F50" s="73"/>
      <c r="G50" s="102"/>
      <c r="H50" s="82"/>
      <c r="I50" s="84"/>
      <c r="J50" s="87"/>
      <c r="K50" s="5"/>
      <c r="L50" s="4"/>
      <c r="M50" s="87"/>
      <c r="N50" s="5"/>
      <c r="O50" s="4"/>
      <c r="P50" s="87"/>
      <c r="Q50" s="5"/>
      <c r="R50" s="84"/>
      <c r="S50" s="5"/>
      <c r="T50" s="7"/>
      <c r="U50" s="7"/>
      <c r="V50" s="7"/>
      <c r="W50" s="25"/>
      <c r="X50" s="26"/>
      <c r="Y50" s="26"/>
      <c r="Z50" s="27"/>
    </row>
    <row r="51" spans="4:26" x14ac:dyDescent="0.25">
      <c r="D51" s="292"/>
      <c r="E51" s="37">
        <v>9</v>
      </c>
      <c r="F51" s="74"/>
      <c r="G51" s="100"/>
      <c r="H51" s="80"/>
      <c r="I51" s="85"/>
      <c r="J51" s="88"/>
      <c r="K51" s="9"/>
      <c r="L51" s="12"/>
      <c r="M51" s="88"/>
      <c r="N51" s="9"/>
      <c r="O51" s="12"/>
      <c r="P51" s="88"/>
      <c r="Q51" s="9"/>
      <c r="R51" s="85"/>
      <c r="S51" s="9"/>
      <c r="T51" s="7"/>
      <c r="U51" s="7"/>
      <c r="V51" s="7"/>
      <c r="W51" s="28"/>
      <c r="X51" s="2"/>
      <c r="Y51" s="2"/>
      <c r="Z51" s="29"/>
    </row>
    <row r="52" spans="4:26" x14ac:dyDescent="0.25">
      <c r="D52" s="292"/>
      <c r="E52" s="37">
        <v>8</v>
      </c>
      <c r="F52" s="74"/>
      <c r="G52" s="100"/>
      <c r="H52" s="80"/>
      <c r="I52" s="85"/>
      <c r="J52" s="88"/>
      <c r="K52" s="9"/>
      <c r="L52" s="12"/>
      <c r="M52" s="88"/>
      <c r="N52" s="9"/>
      <c r="O52" s="12"/>
      <c r="P52" s="88"/>
      <c r="Q52" s="9"/>
      <c r="R52" s="85"/>
      <c r="S52" s="9"/>
      <c r="T52" s="7"/>
      <c r="U52" s="7"/>
      <c r="V52" s="7"/>
      <c r="W52" s="28"/>
      <c r="X52" s="2"/>
      <c r="Y52" s="2"/>
      <c r="Z52" s="29"/>
    </row>
    <row r="53" spans="4:26" x14ac:dyDescent="0.25">
      <c r="D53" s="292"/>
      <c r="E53" s="37">
        <v>7</v>
      </c>
      <c r="F53" s="74"/>
      <c r="G53" s="100"/>
      <c r="H53" s="80"/>
      <c r="I53" s="85"/>
      <c r="J53" s="88"/>
      <c r="K53" s="9"/>
      <c r="L53" s="12"/>
      <c r="M53" s="88"/>
      <c r="N53" s="9"/>
      <c r="O53" s="12"/>
      <c r="P53" s="88"/>
      <c r="Q53" s="9"/>
      <c r="R53" s="85"/>
      <c r="S53" s="9"/>
      <c r="T53" s="7"/>
      <c r="U53" s="7"/>
      <c r="V53" s="7"/>
      <c r="W53" s="28"/>
      <c r="X53" s="2"/>
      <c r="Y53" s="2"/>
      <c r="Z53" s="29"/>
    </row>
    <row r="54" spans="4:26" x14ac:dyDescent="0.25">
      <c r="D54" s="292"/>
      <c r="E54" s="37">
        <v>6</v>
      </c>
      <c r="F54" s="74"/>
      <c r="G54" s="100"/>
      <c r="H54" s="80"/>
      <c r="I54" s="85"/>
      <c r="J54" s="88"/>
      <c r="K54" s="9"/>
      <c r="L54" s="12"/>
      <c r="M54" s="88"/>
      <c r="N54" s="9"/>
      <c r="O54" s="12"/>
      <c r="P54" s="88"/>
      <c r="Q54" s="9"/>
      <c r="R54" s="85"/>
      <c r="S54" s="9"/>
      <c r="T54" s="7"/>
      <c r="U54" s="7"/>
      <c r="V54" s="7"/>
      <c r="W54" s="28"/>
      <c r="X54" s="2"/>
      <c r="Y54" s="2"/>
      <c r="Z54" s="29"/>
    </row>
    <row r="55" spans="4:26" x14ac:dyDescent="0.25">
      <c r="D55" s="292"/>
      <c r="E55" s="37">
        <v>5</v>
      </c>
      <c r="F55" s="74"/>
      <c r="G55" s="100"/>
      <c r="H55" s="80"/>
      <c r="I55" s="85"/>
      <c r="J55" s="88"/>
      <c r="K55" s="9"/>
      <c r="L55" s="12"/>
      <c r="M55" s="88"/>
      <c r="N55" s="9"/>
      <c r="O55" s="12"/>
      <c r="P55" s="88"/>
      <c r="Q55" s="9"/>
      <c r="R55" s="85"/>
      <c r="S55" s="9"/>
      <c r="T55" s="7"/>
      <c r="U55" s="7"/>
      <c r="V55" s="7"/>
      <c r="W55" s="28"/>
      <c r="X55" s="2"/>
      <c r="Y55" s="2"/>
      <c r="Z55" s="29"/>
    </row>
    <row r="56" spans="4:26" x14ac:dyDescent="0.25">
      <c r="D56" s="292"/>
      <c r="E56" s="37">
        <v>4</v>
      </c>
      <c r="F56" s="74" t="s">
        <v>2</v>
      </c>
      <c r="G56" s="100"/>
      <c r="H56" s="80"/>
      <c r="I56" s="85"/>
      <c r="J56" s="88"/>
      <c r="K56" s="9"/>
      <c r="L56" s="12"/>
      <c r="M56" s="88"/>
      <c r="N56" s="9"/>
      <c r="O56" s="12"/>
      <c r="P56" s="88"/>
      <c r="Q56" s="9"/>
      <c r="R56" s="104" t="s">
        <v>2</v>
      </c>
      <c r="S56" s="62" t="s">
        <v>2</v>
      </c>
      <c r="T56" s="7"/>
      <c r="U56" s="7"/>
      <c r="V56" s="7"/>
      <c r="W56" s="40" t="str">
        <f>S56</f>
        <v xml:space="preserve"> </v>
      </c>
      <c r="X56" s="2">
        <v>0</v>
      </c>
      <c r="Y56" s="41">
        <v>0</v>
      </c>
      <c r="Z56" s="42">
        <v>0</v>
      </c>
    </row>
    <row r="57" spans="4:26" ht="15.75" thickBot="1" x14ac:dyDescent="0.3">
      <c r="D57" s="267"/>
      <c r="E57" s="75">
        <v>3</v>
      </c>
      <c r="F57" s="76"/>
      <c r="G57" s="101"/>
      <c r="H57" s="81"/>
      <c r="I57" s="86"/>
      <c r="J57" s="89"/>
      <c r="K57" s="10"/>
      <c r="L57" s="18"/>
      <c r="M57" s="89"/>
      <c r="N57" s="10"/>
      <c r="O57" s="18"/>
      <c r="P57" s="89"/>
      <c r="Q57" s="10"/>
      <c r="R57" s="86"/>
      <c r="S57" s="10"/>
      <c r="T57" s="7"/>
      <c r="U57" s="7"/>
      <c r="V57" s="7"/>
      <c r="W57" s="30"/>
      <c r="X57" s="31"/>
      <c r="Y57" s="31"/>
      <c r="Z57" s="32"/>
    </row>
    <row r="58" spans="4:26" x14ac:dyDescent="0.25">
      <c r="D58" s="294" t="s">
        <v>32</v>
      </c>
      <c r="E58" s="96">
        <v>6</v>
      </c>
      <c r="F58" s="97"/>
      <c r="G58" s="102"/>
      <c r="H58" s="82"/>
      <c r="I58" s="84"/>
      <c r="J58" s="87"/>
      <c r="K58" s="5"/>
      <c r="L58" s="4"/>
      <c r="M58" s="87"/>
      <c r="N58" s="5"/>
      <c r="O58" s="4"/>
      <c r="P58" s="87"/>
      <c r="Q58" s="5"/>
      <c r="R58" s="84"/>
      <c r="S58" s="5"/>
      <c r="T58" s="64"/>
      <c r="U58" s="35"/>
      <c r="V58" s="293"/>
      <c r="W58" s="235"/>
      <c r="X58" s="235"/>
      <c r="Y58" s="235" t="s">
        <v>16</v>
      </c>
      <c r="Z58" s="43" t="e">
        <f>F56*Y56</f>
        <v>#VALUE!</v>
      </c>
    </row>
    <row r="59" spans="4:26" x14ac:dyDescent="0.25">
      <c r="D59" s="295"/>
      <c r="E59" s="78">
        <v>5</v>
      </c>
      <c r="F59" s="77"/>
      <c r="G59" s="100"/>
      <c r="H59" s="80"/>
      <c r="I59" s="85"/>
      <c r="J59" s="88"/>
      <c r="K59" s="9"/>
      <c r="L59" s="12"/>
      <c r="M59" s="88"/>
      <c r="N59" s="9"/>
      <c r="O59" s="12"/>
      <c r="P59" s="88"/>
      <c r="Q59" s="9"/>
      <c r="R59" s="85"/>
      <c r="S59" s="9"/>
      <c r="T59" s="64"/>
      <c r="U59" s="35"/>
      <c r="V59" s="293"/>
      <c r="W59" s="235"/>
      <c r="X59" s="235"/>
      <c r="Y59" s="235"/>
      <c r="Z59" s="43"/>
    </row>
    <row r="60" spans="4:26" x14ac:dyDescent="0.25">
      <c r="D60" s="295"/>
      <c r="E60" s="78">
        <v>4</v>
      </c>
      <c r="F60" s="74"/>
      <c r="G60" s="85"/>
      <c r="H60" s="7"/>
      <c r="I60" s="85"/>
      <c r="J60" s="88"/>
      <c r="K60" s="9"/>
      <c r="L60" s="12"/>
      <c r="M60" s="88"/>
      <c r="N60" s="9"/>
      <c r="O60" s="12"/>
      <c r="P60" s="88"/>
      <c r="Q60" s="9"/>
      <c r="R60" s="85"/>
      <c r="S60" s="9"/>
      <c r="T60" s="7"/>
    </row>
    <row r="61" spans="4:26" x14ac:dyDescent="0.25">
      <c r="D61" s="295"/>
      <c r="E61" s="78">
        <v>3</v>
      </c>
      <c r="F61" s="74"/>
      <c r="G61" s="85"/>
      <c r="H61" s="7"/>
      <c r="I61" s="85"/>
      <c r="J61" s="88"/>
      <c r="K61" s="9"/>
      <c r="L61" s="12"/>
      <c r="M61" s="88"/>
      <c r="N61" s="9"/>
      <c r="O61" s="12"/>
      <c r="P61" s="88"/>
      <c r="Q61" s="9"/>
      <c r="R61" s="85"/>
      <c r="S61" s="9"/>
      <c r="T61" s="7"/>
    </row>
    <row r="62" spans="4:26" x14ac:dyDescent="0.25">
      <c r="D62" s="295"/>
      <c r="E62" s="78">
        <v>2</v>
      </c>
      <c r="F62" s="74"/>
      <c r="G62" s="85"/>
      <c r="H62" s="7"/>
      <c r="I62" s="85"/>
      <c r="J62" s="88"/>
      <c r="K62" s="9"/>
      <c r="L62" s="12"/>
      <c r="M62" s="88"/>
      <c r="N62" s="9"/>
      <c r="O62" s="12"/>
      <c r="P62" s="88"/>
      <c r="Q62" s="9"/>
      <c r="R62" s="85"/>
      <c r="S62" s="9"/>
      <c r="T62" s="7"/>
    </row>
    <row r="63" spans="4:26" ht="15.75" thickBot="1" x14ac:dyDescent="0.3">
      <c r="D63" s="296"/>
      <c r="E63" s="98">
        <v>1</v>
      </c>
      <c r="F63" s="76"/>
      <c r="G63" s="86"/>
      <c r="H63" s="8"/>
      <c r="I63" s="86"/>
      <c r="J63" s="89"/>
      <c r="K63" s="10"/>
      <c r="L63" s="18"/>
      <c r="M63" s="89"/>
      <c r="N63" s="10"/>
      <c r="O63" s="18"/>
      <c r="P63" s="89"/>
      <c r="Q63" s="10"/>
      <c r="R63" s="86"/>
      <c r="S63" s="10"/>
      <c r="T63" s="7"/>
    </row>
    <row r="66" spans="4:12" x14ac:dyDescent="0.25">
      <c r="D66" s="127" t="s">
        <v>90</v>
      </c>
      <c r="E66" s="127"/>
      <c r="F66" s="127"/>
      <c r="G66" s="127"/>
      <c r="H66" s="127"/>
      <c r="I66" s="127"/>
      <c r="J66" s="127"/>
      <c r="K66" s="127"/>
      <c r="L66" s="127"/>
    </row>
    <row r="72" spans="4:12" x14ac:dyDescent="0.25">
      <c r="D72" s="233" t="s">
        <v>92</v>
      </c>
      <c r="E72" s="233"/>
      <c r="F72" s="233"/>
      <c r="G72" s="233"/>
      <c r="H72" s="233"/>
    </row>
    <row r="73" spans="4:12" x14ac:dyDescent="0.25">
      <c r="D73" s="234" t="s">
        <v>94</v>
      </c>
      <c r="E73" s="234"/>
      <c r="F73" s="234"/>
      <c r="G73" s="234"/>
      <c r="H73" s="234"/>
    </row>
    <row r="76" spans="4:12" x14ac:dyDescent="0.25">
      <c r="D76" t="s">
        <v>93</v>
      </c>
    </row>
  </sheetData>
  <mergeCells count="30">
    <mergeCell ref="D72:H72"/>
    <mergeCell ref="D73:H73"/>
    <mergeCell ref="D19:D26"/>
    <mergeCell ref="D27:D35"/>
    <mergeCell ref="D36:D41"/>
    <mergeCell ref="X58:X59"/>
    <mergeCell ref="Y58:Y59"/>
    <mergeCell ref="D42:D49"/>
    <mergeCell ref="D50:D57"/>
    <mergeCell ref="V58:V59"/>
    <mergeCell ref="W58:W59"/>
    <mergeCell ref="D58:D63"/>
    <mergeCell ref="W9:X9"/>
    <mergeCell ref="Y9:Z9"/>
    <mergeCell ref="A11:A18"/>
    <mergeCell ref="B11:B18"/>
    <mergeCell ref="C11:C18"/>
    <mergeCell ref="D11:D18"/>
    <mergeCell ref="B9:B10"/>
    <mergeCell ref="C5:S6"/>
    <mergeCell ref="C9:C10"/>
    <mergeCell ref="D9:D10"/>
    <mergeCell ref="E9:E10"/>
    <mergeCell ref="R9:S9"/>
    <mergeCell ref="G8:G10"/>
    <mergeCell ref="H8:H10"/>
    <mergeCell ref="F9:F10"/>
    <mergeCell ref="I9:K9"/>
    <mergeCell ref="L9:N9"/>
    <mergeCell ref="O9:Q9"/>
  </mergeCells>
  <pageMargins left="0.7" right="0.7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T36"/>
  <sheetViews>
    <sheetView topLeftCell="A3" zoomScale="93" zoomScaleNormal="93" workbookViewId="0">
      <selection activeCell="M39" sqref="M39"/>
    </sheetView>
  </sheetViews>
  <sheetFormatPr baseColWidth="10" defaultRowHeight="15" x14ac:dyDescent="0.25"/>
  <cols>
    <col min="1" max="1" width="5.5703125" customWidth="1"/>
    <col min="7" max="7" width="12.5703125" customWidth="1"/>
    <col min="12" max="12" width="3.85546875" customWidth="1"/>
    <col min="13" max="13" width="13.140625" customWidth="1"/>
  </cols>
  <sheetData>
    <row r="6" spans="1:20" ht="19.5" customHeight="1" thickBot="1" x14ac:dyDescent="0.3">
      <c r="B6" s="236" t="s">
        <v>55</v>
      </c>
      <c r="C6" s="312" t="s">
        <v>3</v>
      </c>
      <c r="D6" s="314" t="s">
        <v>69</v>
      </c>
      <c r="E6" s="315"/>
      <c r="F6" s="316"/>
      <c r="G6" s="317"/>
      <c r="H6" s="13" t="s">
        <v>2</v>
      </c>
      <c r="I6" s="13"/>
      <c r="M6" s="314" t="s">
        <v>70</v>
      </c>
      <c r="N6" s="315"/>
      <c r="O6" s="316"/>
      <c r="P6" s="317"/>
      <c r="Q6" s="13" t="s">
        <v>2</v>
      </c>
      <c r="R6" s="13"/>
    </row>
    <row r="7" spans="1:20" ht="24.75" customHeight="1" thickBot="1" x14ac:dyDescent="0.3">
      <c r="A7" s="105" t="s">
        <v>0</v>
      </c>
      <c r="B7" s="252"/>
      <c r="C7" s="313"/>
      <c r="D7" s="318"/>
      <c r="E7" s="319"/>
      <c r="F7" s="320"/>
      <c r="G7" s="321"/>
      <c r="H7" s="322" t="s">
        <v>10</v>
      </c>
      <c r="I7" s="322"/>
      <c r="J7" s="323" t="s">
        <v>13</v>
      </c>
      <c r="K7" s="324"/>
      <c r="M7" s="318"/>
      <c r="N7" s="319"/>
      <c r="O7" s="320"/>
      <c r="P7" s="321"/>
      <c r="Q7" s="322" t="s">
        <v>10</v>
      </c>
      <c r="R7" s="322"/>
      <c r="S7" s="323" t="s">
        <v>13</v>
      </c>
      <c r="T7" s="324"/>
    </row>
    <row r="8" spans="1:20" ht="60.75" thickBot="1" x14ac:dyDescent="0.3">
      <c r="A8" s="300">
        <v>6</v>
      </c>
      <c r="B8" s="303" t="s">
        <v>2</v>
      </c>
      <c r="C8" s="306" t="s">
        <v>89</v>
      </c>
      <c r="D8" s="107" t="s">
        <v>4</v>
      </c>
      <c r="E8" s="107" t="s">
        <v>9</v>
      </c>
      <c r="F8" s="124" t="s">
        <v>67</v>
      </c>
      <c r="G8" s="124" t="s">
        <v>68</v>
      </c>
      <c r="H8" s="106" t="s">
        <v>11</v>
      </c>
      <c r="I8" s="106" t="s">
        <v>12</v>
      </c>
      <c r="J8" s="125" t="s">
        <v>14</v>
      </c>
      <c r="K8" s="126" t="s">
        <v>15</v>
      </c>
      <c r="M8" s="123" t="s">
        <v>4</v>
      </c>
      <c r="N8" s="123" t="s">
        <v>9</v>
      </c>
      <c r="O8" s="124" t="s">
        <v>67</v>
      </c>
      <c r="P8" s="124" t="s">
        <v>68</v>
      </c>
      <c r="Q8" s="106" t="s">
        <v>11</v>
      </c>
      <c r="R8" s="106" t="s">
        <v>12</v>
      </c>
      <c r="S8" s="125" t="s">
        <v>14</v>
      </c>
      <c r="T8" s="126" t="s">
        <v>15</v>
      </c>
    </row>
    <row r="9" spans="1:20" x14ac:dyDescent="0.25">
      <c r="A9" s="301"/>
      <c r="B9" s="304"/>
      <c r="C9" s="307"/>
      <c r="D9" s="310" t="s">
        <v>29</v>
      </c>
      <c r="E9" s="177">
        <v>3</v>
      </c>
      <c r="F9" s="128" t="s">
        <v>87</v>
      </c>
      <c r="G9" s="178" t="s">
        <v>87</v>
      </c>
      <c r="H9" s="179" t="s">
        <v>87</v>
      </c>
      <c r="I9" s="178" t="s">
        <v>87</v>
      </c>
      <c r="J9" s="180" t="s">
        <v>87</v>
      </c>
      <c r="K9" s="178" t="s">
        <v>87</v>
      </c>
      <c r="L9" s="132"/>
      <c r="M9" s="300" t="s">
        <v>29</v>
      </c>
      <c r="N9" s="129">
        <v>3</v>
      </c>
      <c r="O9" s="180" t="s">
        <v>87</v>
      </c>
      <c r="P9" s="128" t="s">
        <v>87</v>
      </c>
      <c r="Q9" s="180" t="s">
        <v>87</v>
      </c>
      <c r="R9" s="178" t="s">
        <v>87</v>
      </c>
      <c r="S9" s="180" t="s">
        <v>87</v>
      </c>
      <c r="T9" s="178" t="s">
        <v>87</v>
      </c>
    </row>
    <row r="10" spans="1:20" x14ac:dyDescent="0.25">
      <c r="A10" s="301"/>
      <c r="B10" s="304"/>
      <c r="C10" s="307"/>
      <c r="D10" s="310"/>
      <c r="E10" s="177">
        <v>4</v>
      </c>
      <c r="F10" s="130" t="s">
        <v>85</v>
      </c>
      <c r="G10" s="181" t="s">
        <v>87</v>
      </c>
      <c r="H10" s="169" t="s">
        <v>85</v>
      </c>
      <c r="I10" s="181" t="s">
        <v>87</v>
      </c>
      <c r="J10" s="167" t="s">
        <v>85</v>
      </c>
      <c r="K10" s="181" t="s">
        <v>87</v>
      </c>
      <c r="L10" s="132"/>
      <c r="M10" s="310"/>
      <c r="N10" s="182">
        <v>4</v>
      </c>
      <c r="O10" s="183">
        <v>6</v>
      </c>
      <c r="P10" s="130" t="s">
        <v>87</v>
      </c>
      <c r="Q10" s="192" t="s">
        <v>85</v>
      </c>
      <c r="R10" s="168" t="s">
        <v>87</v>
      </c>
      <c r="S10" s="192" t="s">
        <v>85</v>
      </c>
      <c r="T10" s="193" t="s">
        <v>87</v>
      </c>
    </row>
    <row r="11" spans="1:20" ht="15.75" thickBot="1" x14ac:dyDescent="0.3">
      <c r="A11" s="301"/>
      <c r="B11" s="304"/>
      <c r="C11" s="307"/>
      <c r="D11" s="311"/>
      <c r="E11" s="184">
        <v>5</v>
      </c>
      <c r="F11" s="131" t="s">
        <v>87</v>
      </c>
      <c r="G11" s="185" t="s">
        <v>87</v>
      </c>
      <c r="H11" s="186" t="s">
        <v>87</v>
      </c>
      <c r="I11" s="185" t="s">
        <v>87</v>
      </c>
      <c r="J11" s="187" t="s">
        <v>87</v>
      </c>
      <c r="K11" s="185" t="s">
        <v>87</v>
      </c>
      <c r="L11" s="132"/>
      <c r="M11" s="311"/>
      <c r="N11" s="188">
        <v>5</v>
      </c>
      <c r="O11" s="183" t="s">
        <v>87</v>
      </c>
      <c r="P11" s="131" t="s">
        <v>87</v>
      </c>
      <c r="Q11" s="183" t="s">
        <v>87</v>
      </c>
      <c r="R11" s="181" t="s">
        <v>87</v>
      </c>
      <c r="S11" s="183" t="s">
        <v>87</v>
      </c>
      <c r="T11" s="181" t="s">
        <v>87</v>
      </c>
    </row>
    <row r="12" spans="1:20" ht="15" customHeight="1" x14ac:dyDescent="0.25">
      <c r="A12" s="301"/>
      <c r="B12" s="304"/>
      <c r="C12" s="307"/>
      <c r="D12" s="309" t="s">
        <v>31</v>
      </c>
      <c r="E12" s="189">
        <v>6</v>
      </c>
      <c r="F12" s="128" t="s">
        <v>85</v>
      </c>
      <c r="G12" s="128" t="s">
        <v>87</v>
      </c>
      <c r="H12" s="166" t="s">
        <v>85</v>
      </c>
      <c r="I12" s="165" t="s">
        <v>85</v>
      </c>
      <c r="J12" s="176" t="s">
        <v>85</v>
      </c>
      <c r="K12" s="178" t="s">
        <v>87</v>
      </c>
      <c r="L12" s="132"/>
      <c r="M12" s="309" t="s">
        <v>31</v>
      </c>
      <c r="N12" s="129">
        <v>6</v>
      </c>
      <c r="O12" s="180">
        <v>6</v>
      </c>
      <c r="P12" s="128" t="s">
        <v>87</v>
      </c>
      <c r="Q12" s="194" t="s">
        <v>85</v>
      </c>
      <c r="R12" s="165" t="s">
        <v>87</v>
      </c>
      <c r="S12" s="194" t="s">
        <v>85</v>
      </c>
      <c r="T12" s="195" t="s">
        <v>87</v>
      </c>
    </row>
    <row r="13" spans="1:20" x14ac:dyDescent="0.25">
      <c r="A13" s="301"/>
      <c r="B13" s="304"/>
      <c r="C13" s="307"/>
      <c r="D13" s="310"/>
      <c r="E13" s="177">
        <v>7</v>
      </c>
      <c r="F13" s="130" t="s">
        <v>85</v>
      </c>
      <c r="G13" s="130" t="s">
        <v>87</v>
      </c>
      <c r="H13" s="169" t="s">
        <v>87</v>
      </c>
      <c r="I13" s="168" t="s">
        <v>85</v>
      </c>
      <c r="J13" s="167" t="s">
        <v>85</v>
      </c>
      <c r="K13" s="181" t="s">
        <v>87</v>
      </c>
      <c r="L13" s="132"/>
      <c r="M13" s="310"/>
      <c r="N13" s="182">
        <v>7</v>
      </c>
      <c r="O13" s="183" t="s">
        <v>87</v>
      </c>
      <c r="P13" s="130" t="s">
        <v>87</v>
      </c>
      <c r="Q13" s="183" t="s">
        <v>87</v>
      </c>
      <c r="R13" s="181" t="s">
        <v>87</v>
      </c>
      <c r="S13" s="183" t="s">
        <v>87</v>
      </c>
      <c r="T13" s="181" t="s">
        <v>87</v>
      </c>
    </row>
    <row r="14" spans="1:20" x14ac:dyDescent="0.25">
      <c r="A14" s="301"/>
      <c r="B14" s="304"/>
      <c r="C14" s="307"/>
      <c r="D14" s="310"/>
      <c r="E14" s="177">
        <v>8</v>
      </c>
      <c r="F14" s="130" t="s">
        <v>85</v>
      </c>
      <c r="G14" s="130" t="s">
        <v>87</v>
      </c>
      <c r="H14" s="169" t="s">
        <v>85</v>
      </c>
      <c r="I14" s="190" t="s">
        <v>87</v>
      </c>
      <c r="J14" s="167" t="s">
        <v>85</v>
      </c>
      <c r="K14" s="181" t="s">
        <v>87</v>
      </c>
      <c r="L14" s="132"/>
      <c r="M14" s="310"/>
      <c r="N14" s="182">
        <v>8</v>
      </c>
      <c r="O14" s="183">
        <v>6</v>
      </c>
      <c r="P14" s="130" t="s">
        <v>87</v>
      </c>
      <c r="Q14" s="192" t="s">
        <v>85</v>
      </c>
      <c r="R14" s="168" t="s">
        <v>87</v>
      </c>
      <c r="S14" s="192" t="s">
        <v>85</v>
      </c>
      <c r="T14" s="193" t="s">
        <v>87</v>
      </c>
    </row>
    <row r="15" spans="1:20" x14ac:dyDescent="0.25">
      <c r="A15" s="301"/>
      <c r="B15" s="304"/>
      <c r="C15" s="307"/>
      <c r="D15" s="310"/>
      <c r="E15" s="177">
        <v>9</v>
      </c>
      <c r="F15" s="130" t="s">
        <v>85</v>
      </c>
      <c r="G15" s="130" t="s">
        <v>87</v>
      </c>
      <c r="H15" s="169" t="s">
        <v>85</v>
      </c>
      <c r="I15" s="168" t="s">
        <v>85</v>
      </c>
      <c r="J15" s="167" t="s">
        <v>85</v>
      </c>
      <c r="K15" s="181" t="s">
        <v>87</v>
      </c>
      <c r="L15" s="132"/>
      <c r="M15" s="310"/>
      <c r="N15" s="182">
        <v>9</v>
      </c>
      <c r="O15" s="183">
        <v>3</v>
      </c>
      <c r="P15" s="130" t="s">
        <v>87</v>
      </c>
      <c r="Q15" s="192" t="s">
        <v>87</v>
      </c>
      <c r="R15" s="168" t="s">
        <v>85</v>
      </c>
      <c r="S15" s="192" t="s">
        <v>85</v>
      </c>
      <c r="T15" s="193" t="s">
        <v>87</v>
      </c>
    </row>
    <row r="16" spans="1:20" x14ac:dyDescent="0.25">
      <c r="A16" s="301"/>
      <c r="B16" s="304"/>
      <c r="C16" s="307"/>
      <c r="D16" s="310"/>
      <c r="E16" s="177">
        <v>10</v>
      </c>
      <c r="F16" s="130" t="s">
        <v>85</v>
      </c>
      <c r="G16" s="130" t="s">
        <v>87</v>
      </c>
      <c r="H16" s="169" t="s">
        <v>85</v>
      </c>
      <c r="I16" s="168" t="s">
        <v>85</v>
      </c>
      <c r="J16" s="167" t="s">
        <v>85</v>
      </c>
      <c r="K16" s="168" t="s">
        <v>85</v>
      </c>
      <c r="L16" s="132"/>
      <c r="M16" s="310"/>
      <c r="N16" s="182">
        <v>10</v>
      </c>
      <c r="O16" s="183" t="s">
        <v>87</v>
      </c>
      <c r="P16" s="130" t="s">
        <v>87</v>
      </c>
      <c r="Q16" s="183" t="s">
        <v>87</v>
      </c>
      <c r="R16" s="181" t="s">
        <v>87</v>
      </c>
      <c r="S16" s="183" t="s">
        <v>87</v>
      </c>
      <c r="T16" s="181" t="s">
        <v>87</v>
      </c>
    </row>
    <row r="17" spans="1:20" ht="15.75" thickBot="1" x14ac:dyDescent="0.3">
      <c r="A17" s="301"/>
      <c r="B17" s="304"/>
      <c r="C17" s="307"/>
      <c r="D17" s="311"/>
      <c r="E17" s="184">
        <v>11</v>
      </c>
      <c r="F17" s="131" t="s">
        <v>85</v>
      </c>
      <c r="G17" s="131" t="s">
        <v>87</v>
      </c>
      <c r="H17" s="174" t="s">
        <v>85</v>
      </c>
      <c r="I17" s="173" t="s">
        <v>87</v>
      </c>
      <c r="J17" s="187" t="s">
        <v>87</v>
      </c>
      <c r="K17" s="173" t="s">
        <v>85</v>
      </c>
      <c r="L17" s="132"/>
      <c r="M17" s="311"/>
      <c r="N17" s="188">
        <v>11</v>
      </c>
      <c r="O17" s="183">
        <v>5</v>
      </c>
      <c r="P17" s="131" t="s">
        <v>87</v>
      </c>
      <c r="Q17" s="183" t="s">
        <v>85</v>
      </c>
      <c r="R17" s="181" t="s">
        <v>85</v>
      </c>
      <c r="S17" s="183" t="s">
        <v>85</v>
      </c>
      <c r="T17" s="181" t="s">
        <v>85</v>
      </c>
    </row>
    <row r="18" spans="1:20" ht="15" customHeight="1" x14ac:dyDescent="0.25">
      <c r="A18" s="301"/>
      <c r="B18" s="304"/>
      <c r="C18" s="307"/>
      <c r="D18" s="309" t="s">
        <v>30</v>
      </c>
      <c r="E18" s="189">
        <v>12</v>
      </c>
      <c r="F18" s="128" t="s">
        <v>85</v>
      </c>
      <c r="G18" s="128" t="s">
        <v>87</v>
      </c>
      <c r="H18" s="196" t="s">
        <v>85</v>
      </c>
      <c r="I18" s="168" t="s">
        <v>85</v>
      </c>
      <c r="J18" s="192" t="s">
        <v>85</v>
      </c>
      <c r="K18" s="193" t="s">
        <v>85</v>
      </c>
      <c r="L18" s="132"/>
      <c r="M18" s="309" t="s">
        <v>30</v>
      </c>
      <c r="N18" s="129">
        <v>12</v>
      </c>
      <c r="O18" s="180">
        <v>6</v>
      </c>
      <c r="P18" s="128" t="s">
        <v>87</v>
      </c>
      <c r="Q18" s="194" t="s">
        <v>85</v>
      </c>
      <c r="R18" s="165" t="s">
        <v>85</v>
      </c>
      <c r="S18" s="194" t="s">
        <v>87</v>
      </c>
      <c r="T18" s="195" t="s">
        <v>85</v>
      </c>
    </row>
    <row r="19" spans="1:20" x14ac:dyDescent="0.25">
      <c r="A19" s="301"/>
      <c r="B19" s="304"/>
      <c r="C19" s="307"/>
      <c r="D19" s="310"/>
      <c r="E19" s="177">
        <v>13</v>
      </c>
      <c r="F19" s="130" t="s">
        <v>85</v>
      </c>
      <c r="G19" s="130" t="s">
        <v>87</v>
      </c>
      <c r="H19" s="196" t="s">
        <v>85</v>
      </c>
      <c r="I19" s="168" t="s">
        <v>85</v>
      </c>
      <c r="J19" s="192" t="s">
        <v>85</v>
      </c>
      <c r="K19" s="193" t="s">
        <v>85</v>
      </c>
      <c r="L19" s="132"/>
      <c r="M19" s="310"/>
      <c r="N19" s="182">
        <v>13</v>
      </c>
      <c r="O19" s="183">
        <v>10</v>
      </c>
      <c r="P19" s="130" t="s">
        <v>87</v>
      </c>
      <c r="Q19" s="192" t="s">
        <v>85</v>
      </c>
      <c r="R19" s="168" t="s">
        <v>85</v>
      </c>
      <c r="S19" s="192" t="s">
        <v>85</v>
      </c>
      <c r="T19" s="193" t="s">
        <v>85</v>
      </c>
    </row>
    <row r="20" spans="1:20" x14ac:dyDescent="0.25">
      <c r="A20" s="301"/>
      <c r="B20" s="304"/>
      <c r="C20" s="307"/>
      <c r="D20" s="310"/>
      <c r="E20" s="177">
        <v>14</v>
      </c>
      <c r="F20" s="130" t="s">
        <v>85</v>
      </c>
      <c r="G20" s="130" t="s">
        <v>87</v>
      </c>
      <c r="H20" s="196" t="s">
        <v>85</v>
      </c>
      <c r="I20" s="168" t="s">
        <v>85</v>
      </c>
      <c r="J20" s="192" t="s">
        <v>85</v>
      </c>
      <c r="K20" s="193" t="s">
        <v>85</v>
      </c>
      <c r="L20" s="132"/>
      <c r="M20" s="310"/>
      <c r="N20" s="182">
        <v>14</v>
      </c>
      <c r="O20" s="183">
        <v>4</v>
      </c>
      <c r="P20" s="130" t="s">
        <v>87</v>
      </c>
      <c r="Q20" s="192" t="s">
        <v>85</v>
      </c>
      <c r="R20" s="168" t="s">
        <v>87</v>
      </c>
      <c r="S20" s="192" t="s">
        <v>85</v>
      </c>
      <c r="T20" s="193" t="s">
        <v>87</v>
      </c>
    </row>
    <row r="21" spans="1:20" x14ac:dyDescent="0.25">
      <c r="A21" s="301"/>
      <c r="B21" s="304"/>
      <c r="C21" s="307"/>
      <c r="D21" s="310"/>
      <c r="E21" s="177">
        <v>15</v>
      </c>
      <c r="F21" s="130" t="s">
        <v>85</v>
      </c>
      <c r="G21" s="130" t="s">
        <v>87</v>
      </c>
      <c r="H21" s="196" t="s">
        <v>85</v>
      </c>
      <c r="I21" s="168" t="s">
        <v>85</v>
      </c>
      <c r="J21" s="192" t="s">
        <v>85</v>
      </c>
      <c r="K21" s="193" t="s">
        <v>85</v>
      </c>
      <c r="L21" s="132"/>
      <c r="M21" s="310"/>
      <c r="N21" s="182">
        <v>15</v>
      </c>
      <c r="O21" s="183">
        <v>8</v>
      </c>
      <c r="P21" s="130" t="s">
        <v>87</v>
      </c>
      <c r="Q21" s="192" t="s">
        <v>85</v>
      </c>
      <c r="R21" s="168" t="s">
        <v>87</v>
      </c>
      <c r="S21" s="192" t="s">
        <v>85</v>
      </c>
      <c r="T21" s="193" t="s">
        <v>87</v>
      </c>
    </row>
    <row r="22" spans="1:20" x14ac:dyDescent="0.25">
      <c r="A22" s="301"/>
      <c r="B22" s="304"/>
      <c r="C22" s="307"/>
      <c r="D22" s="310"/>
      <c r="E22" s="177">
        <v>16</v>
      </c>
      <c r="F22" s="130" t="s">
        <v>85</v>
      </c>
      <c r="G22" s="130" t="s">
        <v>87</v>
      </c>
      <c r="H22" s="196" t="s">
        <v>85</v>
      </c>
      <c r="I22" s="168" t="s">
        <v>85</v>
      </c>
      <c r="J22" s="192" t="s">
        <v>85</v>
      </c>
      <c r="K22" s="193" t="s">
        <v>85</v>
      </c>
      <c r="L22" s="132"/>
      <c r="M22" s="310"/>
      <c r="N22" s="182">
        <v>16</v>
      </c>
      <c r="O22" s="183">
        <v>13</v>
      </c>
      <c r="P22" s="130" t="s">
        <v>87</v>
      </c>
      <c r="Q22" s="192" t="s">
        <v>85</v>
      </c>
      <c r="R22" s="168" t="s">
        <v>85</v>
      </c>
      <c r="S22" s="192" t="s">
        <v>85</v>
      </c>
      <c r="T22" s="193" t="s">
        <v>85</v>
      </c>
    </row>
    <row r="23" spans="1:20" x14ac:dyDescent="0.25">
      <c r="A23" s="301"/>
      <c r="B23" s="304"/>
      <c r="C23" s="307"/>
      <c r="D23" s="310"/>
      <c r="E23" s="177">
        <v>17</v>
      </c>
      <c r="F23" s="130" t="s">
        <v>85</v>
      </c>
      <c r="G23" s="130" t="s">
        <v>87</v>
      </c>
      <c r="H23" s="196" t="s">
        <v>85</v>
      </c>
      <c r="I23" s="168" t="s">
        <v>85</v>
      </c>
      <c r="J23" s="192" t="s">
        <v>85</v>
      </c>
      <c r="K23" s="193" t="s">
        <v>85</v>
      </c>
      <c r="L23" s="132"/>
      <c r="M23" s="310"/>
      <c r="N23" s="182">
        <v>17</v>
      </c>
      <c r="O23" s="183">
        <v>26</v>
      </c>
      <c r="P23" s="130" t="s">
        <v>87</v>
      </c>
      <c r="Q23" s="192" t="s">
        <v>85</v>
      </c>
      <c r="R23" s="168" t="s">
        <v>85</v>
      </c>
      <c r="S23" s="192" t="s">
        <v>85</v>
      </c>
      <c r="T23" s="193" t="s">
        <v>85</v>
      </c>
    </row>
    <row r="24" spans="1:20" x14ac:dyDescent="0.25">
      <c r="A24" s="301"/>
      <c r="B24" s="304"/>
      <c r="C24" s="307"/>
      <c r="D24" s="310"/>
      <c r="E24" s="177">
        <v>18</v>
      </c>
      <c r="F24" s="130" t="s">
        <v>85</v>
      </c>
      <c r="G24" s="130" t="s">
        <v>87</v>
      </c>
      <c r="H24" s="169" t="s">
        <v>85</v>
      </c>
      <c r="I24" s="181" t="s">
        <v>87</v>
      </c>
      <c r="J24" s="183" t="s">
        <v>87</v>
      </c>
      <c r="K24" s="168" t="s">
        <v>85</v>
      </c>
      <c r="L24" s="132"/>
      <c r="M24" s="310"/>
      <c r="N24" s="182">
        <v>18</v>
      </c>
      <c r="O24" s="183">
        <v>22</v>
      </c>
      <c r="P24" s="130" t="s">
        <v>87</v>
      </c>
      <c r="Q24" s="192" t="s">
        <v>85</v>
      </c>
      <c r="R24" s="168" t="s">
        <v>87</v>
      </c>
      <c r="S24" s="192" t="s">
        <v>85</v>
      </c>
      <c r="T24" s="193" t="s">
        <v>85</v>
      </c>
    </row>
    <row r="25" spans="1:20" x14ac:dyDescent="0.25">
      <c r="A25" s="301"/>
      <c r="B25" s="304"/>
      <c r="C25" s="307"/>
      <c r="D25" s="310"/>
      <c r="E25" s="177">
        <v>19</v>
      </c>
      <c r="F25" s="130" t="s">
        <v>87</v>
      </c>
      <c r="G25" s="130" t="s">
        <v>87</v>
      </c>
      <c r="H25" s="191" t="s">
        <v>87</v>
      </c>
      <c r="I25" s="181" t="s">
        <v>87</v>
      </c>
      <c r="J25" s="183" t="s">
        <v>87</v>
      </c>
      <c r="K25" s="181" t="s">
        <v>87</v>
      </c>
      <c r="L25" s="132"/>
      <c r="M25" s="310"/>
      <c r="N25" s="182">
        <v>19</v>
      </c>
      <c r="O25" s="183" t="s">
        <v>87</v>
      </c>
      <c r="P25" s="130" t="s">
        <v>87</v>
      </c>
      <c r="Q25" s="183" t="s">
        <v>87</v>
      </c>
      <c r="R25" s="181" t="s">
        <v>87</v>
      </c>
      <c r="S25" s="183" t="s">
        <v>87</v>
      </c>
      <c r="T25" s="181" t="s">
        <v>87</v>
      </c>
    </row>
    <row r="26" spans="1:20" ht="15.75" thickBot="1" x14ac:dyDescent="0.3">
      <c r="A26" s="302"/>
      <c r="B26" s="305"/>
      <c r="C26" s="308"/>
      <c r="D26" s="311"/>
      <c r="E26" s="184">
        <v>20</v>
      </c>
      <c r="F26" s="131" t="s">
        <v>87</v>
      </c>
      <c r="G26" s="131" t="s">
        <v>87</v>
      </c>
      <c r="H26" s="186" t="s">
        <v>87</v>
      </c>
      <c r="I26" s="185" t="s">
        <v>87</v>
      </c>
      <c r="J26" s="187" t="s">
        <v>87</v>
      </c>
      <c r="K26" s="185" t="s">
        <v>87</v>
      </c>
      <c r="L26" s="132"/>
      <c r="M26" s="311"/>
      <c r="N26" s="188">
        <v>20</v>
      </c>
      <c r="O26" s="187" t="s">
        <v>87</v>
      </c>
      <c r="P26" s="131" t="s">
        <v>87</v>
      </c>
      <c r="Q26" s="187" t="s">
        <v>87</v>
      </c>
      <c r="R26" s="185" t="s">
        <v>87</v>
      </c>
      <c r="S26" s="187" t="s">
        <v>87</v>
      </c>
      <c r="T26" s="185" t="s">
        <v>87</v>
      </c>
    </row>
    <row r="32" spans="1:20" x14ac:dyDescent="0.25">
      <c r="D32" s="233" t="s">
        <v>92</v>
      </c>
      <c r="E32" s="233"/>
      <c r="F32" s="233"/>
      <c r="G32" s="233"/>
      <c r="H32" s="233"/>
    </row>
    <row r="33" spans="4:8" x14ac:dyDescent="0.25">
      <c r="D33" s="234" t="s">
        <v>94</v>
      </c>
      <c r="E33" s="234"/>
      <c r="F33" s="234"/>
      <c r="G33" s="234"/>
      <c r="H33" s="234"/>
    </row>
    <row r="36" spans="4:8" x14ac:dyDescent="0.25">
      <c r="D36" t="s">
        <v>93</v>
      </c>
    </row>
  </sheetData>
  <mergeCells count="19">
    <mergeCell ref="D32:H32"/>
    <mergeCell ref="D33:H33"/>
    <mergeCell ref="Q7:R7"/>
    <mergeCell ref="S7:T7"/>
    <mergeCell ref="M9:M11"/>
    <mergeCell ref="M12:M17"/>
    <mergeCell ref="M18:M26"/>
    <mergeCell ref="H7:I7"/>
    <mergeCell ref="J7:K7"/>
    <mergeCell ref="D9:D11"/>
    <mergeCell ref="D12:D17"/>
    <mergeCell ref="M6:P7"/>
    <mergeCell ref="B6:B7"/>
    <mergeCell ref="A8:A26"/>
    <mergeCell ref="B8:B26"/>
    <mergeCell ref="C8:C26"/>
    <mergeCell ref="D18:D26"/>
    <mergeCell ref="C6:C7"/>
    <mergeCell ref="D6:G7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O33"/>
  <sheetViews>
    <sheetView workbookViewId="0">
      <selection activeCell="A3" sqref="A3:N33"/>
    </sheetView>
  </sheetViews>
  <sheetFormatPr baseColWidth="10" defaultRowHeight="15" x14ac:dyDescent="0.25"/>
  <cols>
    <col min="1" max="1" width="4.7109375" customWidth="1"/>
    <col min="3" max="3" width="12.85546875" bestFit="1" customWidth="1"/>
  </cols>
  <sheetData>
    <row r="5" spans="1:15" ht="15" customHeight="1" x14ac:dyDescent="0.25">
      <c r="C5" s="253" t="s">
        <v>38</v>
      </c>
      <c r="D5" s="254"/>
      <c r="E5" s="254"/>
      <c r="F5" s="254"/>
      <c r="G5" s="254"/>
      <c r="H5" s="254"/>
      <c r="I5" s="254"/>
      <c r="J5" s="254"/>
      <c r="K5" s="254"/>
      <c r="L5" s="254"/>
      <c r="M5" s="255"/>
    </row>
    <row r="6" spans="1:15" x14ac:dyDescent="0.25">
      <c r="C6" s="256"/>
      <c r="D6" s="257"/>
      <c r="E6" s="257"/>
      <c r="F6" s="257"/>
      <c r="G6" s="257"/>
      <c r="H6" s="257"/>
      <c r="I6" s="257"/>
      <c r="J6" s="257"/>
      <c r="K6" s="257"/>
      <c r="L6" s="257"/>
      <c r="M6" s="258"/>
    </row>
    <row r="7" spans="1:15" ht="15.75" thickBot="1" x14ac:dyDescent="0.3"/>
    <row r="8" spans="1:15" ht="15.75" x14ac:dyDescent="0.25">
      <c r="B8" s="236" t="s">
        <v>55</v>
      </c>
      <c r="C8" s="325" t="s">
        <v>3</v>
      </c>
      <c r="D8" s="325" t="s">
        <v>4</v>
      </c>
      <c r="E8" s="326" t="s">
        <v>71</v>
      </c>
      <c r="F8" s="325" t="s">
        <v>9</v>
      </c>
      <c r="G8" s="338" t="s">
        <v>8</v>
      </c>
      <c r="H8" s="339"/>
      <c r="I8" s="340"/>
      <c r="J8" s="327" t="s">
        <v>10</v>
      </c>
      <c r="K8" s="328"/>
      <c r="L8" s="329" t="s">
        <v>13</v>
      </c>
      <c r="M8" s="328"/>
    </row>
    <row r="9" spans="1:15" ht="28.5" customHeight="1" thickBot="1" x14ac:dyDescent="0.3">
      <c r="A9" s="33" t="s">
        <v>0</v>
      </c>
      <c r="B9" s="238"/>
      <c r="C9" s="325"/>
      <c r="D9" s="325"/>
      <c r="E9" s="326"/>
      <c r="F9" s="325"/>
      <c r="G9" s="197" t="s">
        <v>75</v>
      </c>
      <c r="H9" s="198" t="s">
        <v>76</v>
      </c>
      <c r="I9" s="198" t="s">
        <v>77</v>
      </c>
      <c r="J9" s="199" t="s">
        <v>11</v>
      </c>
      <c r="K9" s="200" t="s">
        <v>12</v>
      </c>
      <c r="L9" s="201" t="s">
        <v>14</v>
      </c>
      <c r="M9" s="202" t="s">
        <v>15</v>
      </c>
    </row>
    <row r="10" spans="1:15" x14ac:dyDescent="0.25">
      <c r="A10" s="244">
        <v>7</v>
      </c>
      <c r="B10" s="341" t="s">
        <v>2</v>
      </c>
      <c r="C10" s="238" t="s">
        <v>86</v>
      </c>
      <c r="D10" s="238" t="s">
        <v>17</v>
      </c>
      <c r="E10" s="238">
        <v>33</v>
      </c>
      <c r="F10" s="167">
        <v>13</v>
      </c>
      <c r="G10" s="167">
        <v>0</v>
      </c>
      <c r="H10" s="167">
        <v>0</v>
      </c>
      <c r="I10" s="171">
        <v>1</v>
      </c>
      <c r="J10" s="203" t="s">
        <v>85</v>
      </c>
      <c r="K10" s="165" t="s">
        <v>87</v>
      </c>
      <c r="L10" s="204" t="s">
        <v>85</v>
      </c>
      <c r="M10" s="168" t="s">
        <v>87</v>
      </c>
      <c r="O10" s="3"/>
    </row>
    <row r="11" spans="1:15" x14ac:dyDescent="0.25">
      <c r="A11" s="245"/>
      <c r="B11" s="248"/>
      <c r="C11" s="213"/>
      <c r="D11" s="213"/>
      <c r="E11" s="213"/>
      <c r="F11" s="167">
        <v>14</v>
      </c>
      <c r="G11" s="167">
        <v>0</v>
      </c>
      <c r="H11" s="167">
        <v>0</v>
      </c>
      <c r="I11" s="171">
        <v>1</v>
      </c>
      <c r="J11" s="205" t="s">
        <v>85</v>
      </c>
      <c r="K11" s="168" t="s">
        <v>87</v>
      </c>
      <c r="L11" s="205" t="s">
        <v>85</v>
      </c>
      <c r="M11" s="168" t="s">
        <v>87</v>
      </c>
      <c r="O11" s="3"/>
    </row>
    <row r="12" spans="1:15" x14ac:dyDescent="0.25">
      <c r="A12" s="245"/>
      <c r="B12" s="248"/>
      <c r="C12" s="213"/>
      <c r="D12" s="213"/>
      <c r="E12" s="213"/>
      <c r="F12" s="167">
        <v>15</v>
      </c>
      <c r="G12" s="167">
        <v>0</v>
      </c>
      <c r="H12" s="167">
        <v>0</v>
      </c>
      <c r="I12" s="171">
        <v>2</v>
      </c>
      <c r="J12" s="205" t="s">
        <v>85</v>
      </c>
      <c r="K12" s="168" t="s">
        <v>87</v>
      </c>
      <c r="L12" s="205" t="s">
        <v>85</v>
      </c>
      <c r="M12" s="168" t="s">
        <v>87</v>
      </c>
      <c r="O12" s="3"/>
    </row>
    <row r="13" spans="1:15" x14ac:dyDescent="0.25">
      <c r="A13" s="245"/>
      <c r="B13" s="248"/>
      <c r="C13" s="213"/>
      <c r="D13" s="213"/>
      <c r="E13" s="213"/>
      <c r="F13" s="167">
        <v>16</v>
      </c>
      <c r="G13" s="171">
        <v>0</v>
      </c>
      <c r="H13" s="171">
        <v>0</v>
      </c>
      <c r="I13" s="171">
        <v>2</v>
      </c>
      <c r="J13" s="205" t="s">
        <v>85</v>
      </c>
      <c r="K13" s="168" t="s">
        <v>87</v>
      </c>
      <c r="L13" s="205" t="s">
        <v>85</v>
      </c>
      <c r="M13" s="168" t="s">
        <v>87</v>
      </c>
      <c r="O13" s="3"/>
    </row>
    <row r="14" spans="1:15" x14ac:dyDescent="0.25">
      <c r="A14" s="245"/>
      <c r="B14" s="248"/>
      <c r="C14" s="213"/>
      <c r="D14" s="213"/>
      <c r="E14" s="213"/>
      <c r="F14" s="167">
        <v>17</v>
      </c>
      <c r="G14" s="171">
        <v>0</v>
      </c>
      <c r="H14" s="171">
        <v>0</v>
      </c>
      <c r="I14" s="171">
        <v>7</v>
      </c>
      <c r="J14" s="205" t="s">
        <v>85</v>
      </c>
      <c r="K14" s="168" t="s">
        <v>85</v>
      </c>
      <c r="L14" s="205" t="s">
        <v>85</v>
      </c>
      <c r="M14" s="168" t="s">
        <v>85</v>
      </c>
      <c r="O14" s="3"/>
    </row>
    <row r="15" spans="1:15" x14ac:dyDescent="0.25">
      <c r="A15" s="245"/>
      <c r="B15" s="248"/>
      <c r="C15" s="213"/>
      <c r="D15" s="213"/>
      <c r="E15" s="213"/>
      <c r="F15" s="167">
        <v>18</v>
      </c>
      <c r="G15" s="171">
        <v>0</v>
      </c>
      <c r="H15" s="171">
        <v>0</v>
      </c>
      <c r="I15" s="171">
        <v>2</v>
      </c>
      <c r="J15" s="205" t="s">
        <v>85</v>
      </c>
      <c r="K15" s="168" t="s">
        <v>87</v>
      </c>
      <c r="L15" s="205" t="s">
        <v>85</v>
      </c>
      <c r="M15" s="168" t="s">
        <v>87</v>
      </c>
      <c r="O15" s="3"/>
    </row>
    <row r="16" spans="1:15" x14ac:dyDescent="0.25">
      <c r="A16" s="245"/>
      <c r="B16" s="248"/>
      <c r="C16" s="213"/>
      <c r="D16" s="213"/>
      <c r="E16" s="213"/>
      <c r="F16" s="167">
        <v>19</v>
      </c>
      <c r="G16" s="171">
        <v>0</v>
      </c>
      <c r="H16" s="171">
        <v>0</v>
      </c>
      <c r="I16" s="171">
        <v>0</v>
      </c>
      <c r="J16" s="205" t="s">
        <v>87</v>
      </c>
      <c r="K16" s="168" t="s">
        <v>87</v>
      </c>
      <c r="L16" s="205" t="s">
        <v>87</v>
      </c>
      <c r="M16" s="168" t="s">
        <v>87</v>
      </c>
      <c r="O16" s="3"/>
    </row>
    <row r="17" spans="1:15" ht="15.75" thickBot="1" x14ac:dyDescent="0.3">
      <c r="A17" s="246"/>
      <c r="B17" s="249"/>
      <c r="C17" s="214"/>
      <c r="D17" s="214"/>
      <c r="E17" s="214"/>
      <c r="F17" s="175">
        <v>20</v>
      </c>
      <c r="G17" s="175">
        <v>0</v>
      </c>
      <c r="H17" s="175">
        <v>0</v>
      </c>
      <c r="I17" s="175">
        <v>0</v>
      </c>
      <c r="J17" s="206" t="s">
        <v>87</v>
      </c>
      <c r="K17" s="173" t="s">
        <v>87</v>
      </c>
      <c r="L17" s="206" t="s">
        <v>87</v>
      </c>
      <c r="M17" s="173" t="s">
        <v>87</v>
      </c>
      <c r="O17" s="3"/>
    </row>
    <row r="18" spans="1:15" ht="15.75" thickBot="1" x14ac:dyDescent="0.3">
      <c r="O18" s="3"/>
    </row>
    <row r="19" spans="1:15" x14ac:dyDescent="0.25">
      <c r="B19" s="330" t="s">
        <v>72</v>
      </c>
      <c r="C19" s="331"/>
      <c r="D19" s="331"/>
      <c r="E19" s="331"/>
      <c r="F19" s="331"/>
      <c r="G19" s="332"/>
      <c r="H19" s="332"/>
      <c r="I19" s="332"/>
      <c r="J19" s="333"/>
      <c r="K19" s="114" t="s">
        <v>73</v>
      </c>
      <c r="L19" s="115" t="s">
        <v>74</v>
      </c>
      <c r="O19" s="3"/>
    </row>
    <row r="20" spans="1:15" ht="15.75" thickBot="1" x14ac:dyDescent="0.3">
      <c r="B20" s="334"/>
      <c r="C20" s="335"/>
      <c r="D20" s="335"/>
      <c r="E20" s="335"/>
      <c r="F20" s="335"/>
      <c r="G20" s="336"/>
      <c r="H20" s="336"/>
      <c r="I20" s="336"/>
      <c r="J20" s="337"/>
      <c r="K20" s="113"/>
      <c r="L20" s="122"/>
      <c r="O20" s="3"/>
    </row>
    <row r="21" spans="1:15" x14ac:dyDescent="0.25">
      <c r="O21" s="3"/>
    </row>
    <row r="22" spans="1:15" x14ac:dyDescent="0.25">
      <c r="B22" t="s">
        <v>99</v>
      </c>
      <c r="O22" s="3"/>
    </row>
    <row r="23" spans="1:15" x14ac:dyDescent="0.25">
      <c r="B23" t="s">
        <v>100</v>
      </c>
      <c r="O23" s="3"/>
    </row>
    <row r="24" spans="1:15" x14ac:dyDescent="0.25">
      <c r="B24" t="s">
        <v>101</v>
      </c>
      <c r="O24" s="3"/>
    </row>
    <row r="25" spans="1:15" x14ac:dyDescent="0.25">
      <c r="O25" s="3"/>
    </row>
    <row r="26" spans="1:15" x14ac:dyDescent="0.25">
      <c r="O26" s="3"/>
    </row>
    <row r="27" spans="1:15" x14ac:dyDescent="0.25">
      <c r="E27" t="s">
        <v>2</v>
      </c>
      <c r="O27" s="3"/>
    </row>
    <row r="28" spans="1:15" x14ac:dyDescent="0.25">
      <c r="O28" s="3"/>
    </row>
    <row r="29" spans="1:15" x14ac:dyDescent="0.25">
      <c r="C29" s="233" t="s">
        <v>92</v>
      </c>
      <c r="D29" s="233"/>
      <c r="E29" s="233"/>
      <c r="F29" s="233"/>
      <c r="G29" s="233"/>
    </row>
    <row r="30" spans="1:15" x14ac:dyDescent="0.25">
      <c r="C30" s="234" t="s">
        <v>94</v>
      </c>
      <c r="D30" s="234"/>
      <c r="E30" s="234"/>
      <c r="F30" s="234"/>
      <c r="G30" s="234"/>
    </row>
    <row r="33" spans="3:3" x14ac:dyDescent="0.25">
      <c r="C33" t="s">
        <v>93</v>
      </c>
    </row>
  </sheetData>
  <mergeCells count="17">
    <mergeCell ref="C29:G29"/>
    <mergeCell ref="C30:G30"/>
    <mergeCell ref="B19:J20"/>
    <mergeCell ref="G8:I8"/>
    <mergeCell ref="A10:A17"/>
    <mergeCell ref="B10:B17"/>
    <mergeCell ref="C10:C17"/>
    <mergeCell ref="D10:D17"/>
    <mergeCell ref="E10:E17"/>
    <mergeCell ref="B8:B9"/>
    <mergeCell ref="C5:M6"/>
    <mergeCell ref="C8:C9"/>
    <mergeCell ref="D8:D9"/>
    <mergeCell ref="E8:E9"/>
    <mergeCell ref="F8:F9"/>
    <mergeCell ref="J8:K8"/>
    <mergeCell ref="L8:M8"/>
  </mergeCells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5:J74"/>
  <sheetViews>
    <sheetView workbookViewId="0">
      <selection activeCell="A4" sqref="A4:J74"/>
    </sheetView>
  </sheetViews>
  <sheetFormatPr baseColWidth="10" defaultRowHeight="15" x14ac:dyDescent="0.25"/>
  <sheetData>
    <row r="5" spans="1:10" x14ac:dyDescent="0.25">
      <c r="C5" s="253" t="s">
        <v>78</v>
      </c>
      <c r="D5" s="254"/>
      <c r="E5" s="254"/>
      <c r="F5" s="254"/>
      <c r="G5" s="254"/>
      <c r="H5" s="254"/>
      <c r="I5" s="254"/>
      <c r="J5" s="255"/>
    </row>
    <row r="6" spans="1:10" x14ac:dyDescent="0.25">
      <c r="C6" s="256"/>
      <c r="D6" s="257"/>
      <c r="E6" s="257"/>
      <c r="F6" s="257"/>
      <c r="G6" s="257"/>
      <c r="H6" s="257"/>
      <c r="I6" s="257"/>
      <c r="J6" s="258"/>
    </row>
    <row r="8" spans="1:10" ht="15.75" customHeight="1" x14ac:dyDescent="0.25">
      <c r="B8" s="236" t="s">
        <v>55</v>
      </c>
      <c r="C8" s="250" t="s">
        <v>3</v>
      </c>
      <c r="D8" s="250" t="s">
        <v>4</v>
      </c>
      <c r="E8" s="250" t="s">
        <v>8</v>
      </c>
      <c r="F8" s="250" t="s">
        <v>9</v>
      </c>
      <c r="G8" s="259" t="s">
        <v>10</v>
      </c>
      <c r="H8" s="259"/>
      <c r="I8" s="259" t="s">
        <v>13</v>
      </c>
      <c r="J8" s="259"/>
    </row>
    <row r="9" spans="1:10" ht="35.25" customHeight="1" thickBot="1" x14ac:dyDescent="0.3">
      <c r="A9" s="33" t="s">
        <v>0</v>
      </c>
      <c r="B9" s="252"/>
      <c r="C9" s="251"/>
      <c r="D9" s="251"/>
      <c r="E9" s="251"/>
      <c r="F9" s="251"/>
      <c r="G9" s="17" t="s">
        <v>11</v>
      </c>
      <c r="H9" s="17" t="s">
        <v>12</v>
      </c>
      <c r="I9" s="16" t="s">
        <v>14</v>
      </c>
      <c r="J9" s="16" t="s">
        <v>15</v>
      </c>
    </row>
    <row r="10" spans="1:10" x14ac:dyDescent="0.25">
      <c r="A10" s="276">
        <v>8</v>
      </c>
      <c r="B10" s="343" t="s">
        <v>2</v>
      </c>
      <c r="C10" s="276" t="s">
        <v>89</v>
      </c>
      <c r="D10" s="215" t="s">
        <v>17</v>
      </c>
      <c r="E10" s="212" t="s">
        <v>2</v>
      </c>
      <c r="F10" s="5">
        <v>13</v>
      </c>
      <c r="G10" s="4"/>
      <c r="H10" s="5"/>
      <c r="I10" s="7"/>
      <c r="J10" s="9"/>
    </row>
    <row r="11" spans="1:10" x14ac:dyDescent="0.25">
      <c r="A11" s="342"/>
      <c r="B11" s="213"/>
      <c r="C11" s="276"/>
      <c r="D11" s="216"/>
      <c r="E11" s="213"/>
      <c r="F11" s="9">
        <v>14</v>
      </c>
      <c r="G11" s="12"/>
      <c r="H11" s="9"/>
      <c r="I11" s="7"/>
      <c r="J11" s="9"/>
    </row>
    <row r="12" spans="1:10" x14ac:dyDescent="0.25">
      <c r="A12" s="342"/>
      <c r="B12" s="213"/>
      <c r="C12" s="276"/>
      <c r="D12" s="216"/>
      <c r="E12" s="213"/>
      <c r="F12" s="9">
        <v>15</v>
      </c>
      <c r="G12" s="12"/>
      <c r="H12" s="9"/>
      <c r="I12" s="7"/>
      <c r="J12" s="9"/>
    </row>
    <row r="13" spans="1:10" x14ac:dyDescent="0.25">
      <c r="A13" s="342"/>
      <c r="B13" s="213"/>
      <c r="C13" s="276"/>
      <c r="D13" s="216"/>
      <c r="E13" s="213"/>
      <c r="F13" s="9">
        <v>16</v>
      </c>
      <c r="G13" s="12"/>
      <c r="H13" s="9"/>
      <c r="I13" s="7"/>
      <c r="J13" s="9"/>
    </row>
    <row r="14" spans="1:10" x14ac:dyDescent="0.25">
      <c r="A14" s="342"/>
      <c r="B14" s="213"/>
      <c r="C14" s="276"/>
      <c r="D14" s="216"/>
      <c r="E14" s="213"/>
      <c r="F14" s="9">
        <v>17</v>
      </c>
      <c r="G14" s="12"/>
      <c r="H14" s="9"/>
      <c r="I14" s="7"/>
      <c r="J14" s="9"/>
    </row>
    <row r="15" spans="1:10" x14ac:dyDescent="0.25">
      <c r="A15" s="342"/>
      <c r="B15" s="213"/>
      <c r="C15" s="276"/>
      <c r="D15" s="216"/>
      <c r="E15" s="213"/>
      <c r="F15" s="9">
        <v>18</v>
      </c>
      <c r="G15" s="12"/>
      <c r="H15" s="9"/>
      <c r="I15" s="7"/>
      <c r="J15" s="9"/>
    </row>
    <row r="16" spans="1:10" x14ac:dyDescent="0.25">
      <c r="A16" s="342"/>
      <c r="B16" s="213"/>
      <c r="C16" s="276"/>
      <c r="D16" s="216"/>
      <c r="E16" s="213"/>
      <c r="F16" s="9">
        <v>19</v>
      </c>
      <c r="G16" s="12"/>
      <c r="H16" s="9"/>
      <c r="I16" s="15"/>
      <c r="J16" s="9"/>
    </row>
    <row r="17" spans="1:10" ht="15.75" thickBot="1" x14ac:dyDescent="0.3">
      <c r="A17" s="342"/>
      <c r="B17" s="213"/>
      <c r="C17" s="276"/>
      <c r="D17" s="217"/>
      <c r="E17" s="214"/>
      <c r="F17" s="10">
        <v>20</v>
      </c>
      <c r="G17" s="18"/>
      <c r="H17" s="10"/>
      <c r="I17" s="8"/>
      <c r="J17" s="10"/>
    </row>
    <row r="18" spans="1:10" x14ac:dyDescent="0.25">
      <c r="D18" s="291" t="s">
        <v>19</v>
      </c>
      <c r="E18" s="239" t="s">
        <v>2</v>
      </c>
      <c r="F18" s="5">
        <v>11</v>
      </c>
      <c r="G18" s="12"/>
      <c r="H18" s="9"/>
      <c r="I18" s="7"/>
      <c r="J18" s="9"/>
    </row>
    <row r="19" spans="1:10" x14ac:dyDescent="0.25">
      <c r="D19" s="297"/>
      <c r="E19" s="237"/>
      <c r="F19" s="9">
        <v>12</v>
      </c>
      <c r="G19" s="12"/>
      <c r="H19" s="9"/>
      <c r="I19" s="7"/>
      <c r="J19" s="9"/>
    </row>
    <row r="20" spans="1:10" x14ac:dyDescent="0.25">
      <c r="D20" s="297"/>
      <c r="E20" s="237"/>
      <c r="F20" s="9">
        <v>13</v>
      </c>
      <c r="G20" s="12"/>
      <c r="H20" s="9"/>
      <c r="I20" s="7"/>
      <c r="J20" s="9"/>
    </row>
    <row r="21" spans="1:10" x14ac:dyDescent="0.25">
      <c r="D21" s="297"/>
      <c r="E21" s="237"/>
      <c r="F21" s="9">
        <v>14</v>
      </c>
      <c r="G21" s="12"/>
      <c r="H21" s="9"/>
      <c r="I21" s="7"/>
      <c r="J21" s="9"/>
    </row>
    <row r="22" spans="1:10" x14ac:dyDescent="0.25">
      <c r="D22" s="297"/>
      <c r="E22" s="237"/>
      <c r="F22" s="9">
        <v>15</v>
      </c>
      <c r="G22" s="12"/>
      <c r="H22" s="9"/>
      <c r="I22" s="7"/>
      <c r="J22" s="9"/>
    </row>
    <row r="23" spans="1:10" x14ac:dyDescent="0.25">
      <c r="D23" s="297"/>
      <c r="E23" s="237"/>
      <c r="F23" s="9">
        <v>16</v>
      </c>
      <c r="G23" s="12"/>
      <c r="H23" s="9"/>
      <c r="I23" s="15"/>
      <c r="J23" s="9"/>
    </row>
    <row r="24" spans="1:10" x14ac:dyDescent="0.25">
      <c r="D24" s="297"/>
      <c r="E24" s="237"/>
      <c r="F24" s="9">
        <v>17</v>
      </c>
      <c r="G24" s="12"/>
      <c r="H24" s="9"/>
      <c r="I24" s="7"/>
      <c r="J24" s="9"/>
    </row>
    <row r="25" spans="1:10" ht="15.75" thickBot="1" x14ac:dyDescent="0.3">
      <c r="D25" s="297"/>
      <c r="E25" s="237"/>
      <c r="F25" s="9">
        <v>18</v>
      </c>
      <c r="G25" s="18"/>
      <c r="H25" s="10"/>
      <c r="I25" s="8"/>
      <c r="J25" s="10"/>
    </row>
    <row r="26" spans="1:10" x14ac:dyDescent="0.25">
      <c r="D26" s="299" t="s">
        <v>18</v>
      </c>
      <c r="E26" s="239" t="s">
        <v>2</v>
      </c>
      <c r="F26" s="5">
        <v>9</v>
      </c>
      <c r="G26" s="4"/>
      <c r="H26" s="5"/>
      <c r="I26" s="6"/>
      <c r="J26" s="5"/>
    </row>
    <row r="27" spans="1:10" x14ac:dyDescent="0.25">
      <c r="D27" s="292"/>
      <c r="E27" s="237"/>
      <c r="F27" s="9">
        <v>10</v>
      </c>
      <c r="G27" s="12"/>
      <c r="H27" s="9"/>
      <c r="I27" s="7"/>
      <c r="J27" s="9"/>
    </row>
    <row r="28" spans="1:10" x14ac:dyDescent="0.25">
      <c r="D28" s="292"/>
      <c r="E28" s="237"/>
      <c r="F28" s="9">
        <v>11</v>
      </c>
      <c r="G28" s="12"/>
      <c r="H28" s="9"/>
      <c r="I28" s="7"/>
      <c r="J28" s="9"/>
    </row>
    <row r="29" spans="1:10" x14ac:dyDescent="0.25">
      <c r="D29" s="292"/>
      <c r="E29" s="237"/>
      <c r="F29" s="9">
        <v>12</v>
      </c>
      <c r="G29" s="12"/>
      <c r="H29" s="9"/>
      <c r="I29" s="7"/>
      <c r="J29" s="9"/>
    </row>
    <row r="30" spans="1:10" x14ac:dyDescent="0.25">
      <c r="D30" s="292"/>
      <c r="E30" s="237"/>
      <c r="F30" s="9">
        <v>13</v>
      </c>
      <c r="G30" s="12"/>
      <c r="H30" s="9"/>
      <c r="I30" s="7"/>
      <c r="J30" s="9"/>
    </row>
    <row r="31" spans="1:10" x14ac:dyDescent="0.25">
      <c r="D31" s="292"/>
      <c r="E31" s="237"/>
      <c r="F31" s="9">
        <v>14</v>
      </c>
      <c r="G31" s="12"/>
      <c r="H31" s="9"/>
      <c r="I31" s="7"/>
      <c r="J31" s="9"/>
    </row>
    <row r="32" spans="1:10" x14ac:dyDescent="0.25">
      <c r="D32" s="292"/>
      <c r="E32" s="237"/>
      <c r="F32" s="9">
        <v>15</v>
      </c>
      <c r="G32" s="12"/>
      <c r="H32" s="9"/>
      <c r="I32" s="7"/>
      <c r="J32" s="9"/>
    </row>
    <row r="33" spans="4:10" x14ac:dyDescent="0.25">
      <c r="D33" s="292"/>
      <c r="E33" s="237"/>
      <c r="F33" s="9">
        <v>16</v>
      </c>
      <c r="G33" s="12"/>
      <c r="H33" s="9"/>
      <c r="I33" s="7"/>
      <c r="J33" s="9"/>
    </row>
    <row r="34" spans="4:10" ht="15.75" thickBot="1" x14ac:dyDescent="0.3">
      <c r="D34" s="267"/>
      <c r="E34" s="240"/>
      <c r="F34" s="10">
        <v>17</v>
      </c>
      <c r="G34" s="18"/>
      <c r="H34" s="10"/>
      <c r="I34" s="8"/>
      <c r="J34" s="10"/>
    </row>
    <row r="35" spans="4:10" x14ac:dyDescent="0.25">
      <c r="D35" s="299" t="s">
        <v>20</v>
      </c>
      <c r="E35" s="239" t="s">
        <v>2</v>
      </c>
      <c r="F35" s="5">
        <v>7</v>
      </c>
      <c r="G35" s="4"/>
      <c r="H35" s="5"/>
      <c r="I35" s="6"/>
      <c r="J35" s="5"/>
    </row>
    <row r="36" spans="4:10" x14ac:dyDescent="0.25">
      <c r="D36" s="292"/>
      <c r="E36" s="237"/>
      <c r="F36" s="9">
        <v>8</v>
      </c>
      <c r="G36" s="12"/>
      <c r="H36" s="9"/>
      <c r="I36" s="7"/>
      <c r="J36" s="9"/>
    </row>
    <row r="37" spans="4:10" x14ac:dyDescent="0.25">
      <c r="D37" s="292"/>
      <c r="E37" s="237"/>
      <c r="F37" s="9">
        <v>9</v>
      </c>
      <c r="G37" s="12"/>
      <c r="H37" s="9"/>
      <c r="I37" s="7"/>
      <c r="J37" s="9"/>
    </row>
    <row r="38" spans="4:10" x14ac:dyDescent="0.25">
      <c r="D38" s="292"/>
      <c r="E38" s="237"/>
      <c r="F38" s="9">
        <v>10</v>
      </c>
      <c r="G38" s="12"/>
      <c r="H38" s="9"/>
      <c r="I38" s="7"/>
      <c r="J38" s="9"/>
    </row>
    <row r="39" spans="4:10" x14ac:dyDescent="0.25">
      <c r="D39" s="292"/>
      <c r="E39" s="237"/>
      <c r="F39" s="9">
        <v>11</v>
      </c>
      <c r="G39" s="12"/>
      <c r="H39" s="9"/>
      <c r="I39" s="7"/>
      <c r="J39" s="9"/>
    </row>
    <row r="40" spans="4:10" ht="15.75" thickBot="1" x14ac:dyDescent="0.3">
      <c r="D40" s="267"/>
      <c r="E40" s="240"/>
      <c r="F40" s="10">
        <v>12</v>
      </c>
      <c r="G40" s="18"/>
      <c r="H40" s="10"/>
      <c r="I40" s="8"/>
      <c r="J40" s="10"/>
    </row>
    <row r="41" spans="4:10" x14ac:dyDescent="0.25">
      <c r="D41" s="291" t="s">
        <v>1</v>
      </c>
      <c r="E41" s="239" t="s">
        <v>2</v>
      </c>
      <c r="F41" s="5">
        <v>5</v>
      </c>
      <c r="G41" s="4"/>
      <c r="H41" s="5"/>
      <c r="I41" s="6"/>
      <c r="J41" s="5"/>
    </row>
    <row r="42" spans="4:10" x14ac:dyDescent="0.25">
      <c r="D42" s="292"/>
      <c r="E42" s="237"/>
      <c r="F42" s="9">
        <v>6</v>
      </c>
      <c r="G42" s="12"/>
      <c r="H42" s="9"/>
      <c r="I42" s="15"/>
      <c r="J42" s="9"/>
    </row>
    <row r="43" spans="4:10" x14ac:dyDescent="0.25">
      <c r="D43" s="292"/>
      <c r="E43" s="237"/>
      <c r="F43" s="9">
        <v>7</v>
      </c>
      <c r="G43" s="12"/>
      <c r="H43" s="9"/>
      <c r="I43" s="7"/>
      <c r="J43" s="9"/>
    </row>
    <row r="44" spans="4:10" x14ac:dyDescent="0.25">
      <c r="D44" s="292"/>
      <c r="E44" s="237"/>
      <c r="F44" s="9">
        <v>8</v>
      </c>
      <c r="G44" s="12"/>
      <c r="H44" s="9"/>
      <c r="I44" s="15"/>
      <c r="J44" s="9"/>
    </row>
    <row r="45" spans="4:10" x14ac:dyDescent="0.25">
      <c r="D45" s="292"/>
      <c r="E45" s="237"/>
      <c r="F45" s="9">
        <v>9</v>
      </c>
      <c r="G45" s="12"/>
      <c r="H45" s="9"/>
      <c r="I45" s="7"/>
      <c r="J45" s="9"/>
    </row>
    <row r="46" spans="4:10" x14ac:dyDescent="0.25">
      <c r="D46" s="292"/>
      <c r="E46" s="237"/>
      <c r="F46" s="9">
        <v>10</v>
      </c>
      <c r="G46" s="12"/>
      <c r="H46" s="9"/>
      <c r="I46" s="7"/>
      <c r="J46" s="9"/>
    </row>
    <row r="47" spans="4:10" x14ac:dyDescent="0.25">
      <c r="D47" s="292"/>
      <c r="E47" s="237"/>
      <c r="F47" s="9">
        <v>11</v>
      </c>
      <c r="G47" s="12"/>
      <c r="H47" s="9"/>
      <c r="I47" s="15"/>
      <c r="J47" s="9"/>
    </row>
    <row r="48" spans="4:10" ht="15.75" thickBot="1" x14ac:dyDescent="0.3">
      <c r="D48" s="267"/>
      <c r="E48" s="240"/>
      <c r="F48" s="10">
        <v>12</v>
      </c>
      <c r="G48" s="18"/>
      <c r="H48" s="10"/>
      <c r="I48" s="8"/>
      <c r="J48" s="10"/>
    </row>
    <row r="49" spans="2:10" x14ac:dyDescent="0.25">
      <c r="D49" s="291" t="s">
        <v>21</v>
      </c>
      <c r="E49" s="239" t="s">
        <v>2</v>
      </c>
      <c r="F49" s="5">
        <v>3</v>
      </c>
      <c r="G49" s="4"/>
      <c r="H49" s="5"/>
      <c r="I49" s="6"/>
      <c r="J49" s="5"/>
    </row>
    <row r="50" spans="2:10" x14ac:dyDescent="0.25">
      <c r="D50" s="292"/>
      <c r="E50" s="237"/>
      <c r="F50" s="9">
        <v>4</v>
      </c>
      <c r="G50" s="12"/>
      <c r="H50" s="9"/>
      <c r="I50" s="7"/>
      <c r="J50" s="9"/>
    </row>
    <row r="51" spans="2:10" x14ac:dyDescent="0.25">
      <c r="D51" s="292"/>
      <c r="E51" s="237"/>
      <c r="F51" s="9">
        <v>5</v>
      </c>
      <c r="G51" s="12"/>
      <c r="H51" s="9"/>
      <c r="I51" s="7"/>
      <c r="J51" s="9"/>
    </row>
    <row r="52" spans="2:10" x14ac:dyDescent="0.25">
      <c r="D52" s="292"/>
      <c r="E52" s="237"/>
      <c r="F52" s="9">
        <v>6</v>
      </c>
      <c r="G52" s="12"/>
      <c r="H52" s="9"/>
      <c r="I52" s="7"/>
      <c r="J52" s="9"/>
    </row>
    <row r="53" spans="2:10" x14ac:dyDescent="0.25">
      <c r="D53" s="292"/>
      <c r="E53" s="237"/>
      <c r="F53" s="9">
        <v>7</v>
      </c>
      <c r="G53" s="12"/>
      <c r="H53" s="9"/>
      <c r="I53" s="7"/>
      <c r="J53" s="9"/>
    </row>
    <row r="54" spans="2:10" x14ac:dyDescent="0.25">
      <c r="D54" s="292"/>
      <c r="E54" s="237"/>
      <c r="F54" s="9">
        <v>8</v>
      </c>
      <c r="G54" s="12"/>
      <c r="H54" s="9"/>
      <c r="I54" s="7"/>
      <c r="J54" s="9"/>
    </row>
    <row r="55" spans="2:10" x14ac:dyDescent="0.25">
      <c r="D55" s="292"/>
      <c r="E55" s="237"/>
      <c r="F55" s="9">
        <v>9</v>
      </c>
      <c r="G55" s="12"/>
      <c r="H55" s="9"/>
      <c r="I55" s="7"/>
      <c r="J55" s="9"/>
    </row>
    <row r="56" spans="2:10" ht="15.75" thickBot="1" x14ac:dyDescent="0.3">
      <c r="D56" s="267"/>
      <c r="E56" s="240"/>
      <c r="F56" s="10">
        <v>10</v>
      </c>
      <c r="G56" s="18"/>
      <c r="H56" s="10"/>
      <c r="I56" s="8"/>
      <c r="J56" s="10"/>
    </row>
    <row r="57" spans="2:10" x14ac:dyDescent="0.25">
      <c r="E57" t="s">
        <v>2</v>
      </c>
    </row>
    <row r="59" spans="2:10" x14ac:dyDescent="0.25">
      <c r="B59" s="344" t="s">
        <v>79</v>
      </c>
      <c r="C59" s="345"/>
      <c r="D59" s="345"/>
      <c r="E59" s="345"/>
      <c r="F59" s="345"/>
      <c r="G59" s="345"/>
      <c r="H59" s="345"/>
      <c r="I59" s="345"/>
      <c r="J59" s="346"/>
    </row>
    <row r="60" spans="2:10" x14ac:dyDescent="0.25">
      <c r="B60" s="347" t="s">
        <v>102</v>
      </c>
      <c r="C60" s="348"/>
      <c r="D60" s="348"/>
      <c r="E60" s="348"/>
      <c r="F60" s="348"/>
      <c r="G60" s="348"/>
      <c r="H60" s="348"/>
      <c r="I60" s="348"/>
      <c r="J60" s="349"/>
    </row>
    <row r="61" spans="2:10" x14ac:dyDescent="0.25">
      <c r="B61" s="347"/>
      <c r="C61" s="348"/>
      <c r="D61" s="348"/>
      <c r="E61" s="348"/>
      <c r="F61" s="348"/>
      <c r="G61" s="348"/>
      <c r="H61" s="348"/>
      <c r="I61" s="348"/>
      <c r="J61" s="349"/>
    </row>
    <row r="62" spans="2:10" x14ac:dyDescent="0.25">
      <c r="B62" s="347"/>
      <c r="C62" s="348"/>
      <c r="D62" s="348"/>
      <c r="E62" s="348"/>
      <c r="F62" s="348"/>
      <c r="G62" s="348"/>
      <c r="H62" s="348"/>
      <c r="I62" s="348"/>
      <c r="J62" s="349"/>
    </row>
    <row r="63" spans="2:10" x14ac:dyDescent="0.25">
      <c r="B63" s="347"/>
      <c r="C63" s="348"/>
      <c r="D63" s="348"/>
      <c r="E63" s="348"/>
      <c r="F63" s="348"/>
      <c r="G63" s="348"/>
      <c r="H63" s="348"/>
      <c r="I63" s="348"/>
      <c r="J63" s="349"/>
    </row>
    <row r="64" spans="2:10" ht="15.75" thickBot="1" x14ac:dyDescent="0.3">
      <c r="B64" s="350"/>
      <c r="C64" s="351"/>
      <c r="D64" s="351"/>
      <c r="E64" s="351"/>
      <c r="F64" s="351"/>
      <c r="G64" s="351"/>
      <c r="H64" s="351"/>
      <c r="I64" s="351"/>
      <c r="J64" s="352"/>
    </row>
    <row r="70" spans="3:7" x14ac:dyDescent="0.25">
      <c r="C70" s="233" t="s">
        <v>92</v>
      </c>
      <c r="D70" s="233"/>
      <c r="E70" s="233"/>
      <c r="F70" s="233"/>
      <c r="G70" s="233"/>
    </row>
    <row r="71" spans="3:7" x14ac:dyDescent="0.25">
      <c r="C71" s="234" t="s">
        <v>94</v>
      </c>
      <c r="D71" s="234"/>
      <c r="E71" s="234"/>
      <c r="F71" s="234"/>
      <c r="G71" s="234"/>
    </row>
    <row r="74" spans="3:7" x14ac:dyDescent="0.25">
      <c r="C74" t="s">
        <v>93</v>
      </c>
    </row>
  </sheetData>
  <mergeCells count="27">
    <mergeCell ref="C70:G70"/>
    <mergeCell ref="C71:G71"/>
    <mergeCell ref="D18:D25"/>
    <mergeCell ref="E18:E25"/>
    <mergeCell ref="B59:J59"/>
    <mergeCell ref="B60:J64"/>
    <mergeCell ref="D49:D56"/>
    <mergeCell ref="E49:E56"/>
    <mergeCell ref="D26:D34"/>
    <mergeCell ref="E26:E34"/>
    <mergeCell ref="D35:D40"/>
    <mergeCell ref="E35:E40"/>
    <mergeCell ref="D41:D48"/>
    <mergeCell ref="E41:E48"/>
    <mergeCell ref="A10:A17"/>
    <mergeCell ref="B10:B17"/>
    <mergeCell ref="C10:C17"/>
    <mergeCell ref="D10:D17"/>
    <mergeCell ref="E10:E17"/>
    <mergeCell ref="B8:B9"/>
    <mergeCell ref="C5:J6"/>
    <mergeCell ref="C8:C9"/>
    <mergeCell ref="D8:D9"/>
    <mergeCell ref="E8:E9"/>
    <mergeCell ref="F8:F9"/>
    <mergeCell ref="G8:H8"/>
    <mergeCell ref="I8:J8"/>
  </mergeCell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J54"/>
  <sheetViews>
    <sheetView workbookViewId="0">
      <selection activeCell="A4" sqref="A4:J54"/>
    </sheetView>
  </sheetViews>
  <sheetFormatPr baseColWidth="10" defaultRowHeight="15" x14ac:dyDescent="0.25"/>
  <cols>
    <col min="1" max="1" width="5.5703125" customWidth="1"/>
  </cols>
  <sheetData>
    <row r="5" spans="1:10" ht="15" customHeight="1" x14ac:dyDescent="0.25">
      <c r="C5" s="253" t="s">
        <v>62</v>
      </c>
      <c r="D5" s="254"/>
      <c r="E5" s="254"/>
      <c r="F5" s="254"/>
      <c r="G5" s="254"/>
      <c r="H5" s="254"/>
      <c r="I5" s="254"/>
      <c r="J5" s="255"/>
    </row>
    <row r="6" spans="1:10" x14ac:dyDescent="0.25">
      <c r="C6" s="256"/>
      <c r="D6" s="257"/>
      <c r="E6" s="257"/>
      <c r="F6" s="257"/>
      <c r="G6" s="257"/>
      <c r="H6" s="257"/>
      <c r="I6" s="257"/>
      <c r="J6" s="258"/>
    </row>
    <row r="8" spans="1:10" ht="15.75" customHeight="1" x14ac:dyDescent="0.25">
      <c r="B8" s="236" t="s">
        <v>55</v>
      </c>
      <c r="C8" s="250" t="s">
        <v>3</v>
      </c>
      <c r="D8" s="250" t="s">
        <v>4</v>
      </c>
      <c r="E8" s="250" t="s">
        <v>8</v>
      </c>
      <c r="F8" s="250" t="s">
        <v>9</v>
      </c>
      <c r="G8" s="259" t="s">
        <v>10</v>
      </c>
      <c r="H8" s="259"/>
      <c r="I8" s="259" t="s">
        <v>13</v>
      </c>
      <c r="J8" s="259"/>
    </row>
    <row r="9" spans="1:10" ht="28.5" customHeight="1" thickBot="1" x14ac:dyDescent="0.3">
      <c r="A9" s="33" t="s">
        <v>0</v>
      </c>
      <c r="B9" s="356"/>
      <c r="C9" s="250"/>
      <c r="D9" s="251"/>
      <c r="E9" s="251"/>
      <c r="F9" s="251"/>
      <c r="G9" s="17" t="s">
        <v>11</v>
      </c>
      <c r="H9" s="17" t="s">
        <v>12</v>
      </c>
      <c r="I9" s="16" t="s">
        <v>14</v>
      </c>
      <c r="J9" s="16" t="s">
        <v>15</v>
      </c>
    </row>
    <row r="10" spans="1:10" x14ac:dyDescent="0.25">
      <c r="A10" s="213">
        <v>9</v>
      </c>
      <c r="B10" s="341" t="s">
        <v>2</v>
      </c>
      <c r="C10" s="232" t="s">
        <v>2</v>
      </c>
      <c r="D10" s="353" t="s">
        <v>21</v>
      </c>
      <c r="E10" s="116" t="s">
        <v>2</v>
      </c>
      <c r="F10" s="5">
        <v>3</v>
      </c>
      <c r="G10" s="4"/>
      <c r="H10" s="73"/>
      <c r="I10" s="7"/>
      <c r="J10" s="74"/>
    </row>
    <row r="11" spans="1:10" x14ac:dyDescent="0.25">
      <c r="A11" s="279"/>
      <c r="B11" s="248"/>
      <c r="C11" s="276"/>
      <c r="D11" s="354"/>
      <c r="E11" s="117"/>
      <c r="F11" s="9">
        <v>4</v>
      </c>
      <c r="G11" s="12"/>
      <c r="H11" s="74"/>
      <c r="I11" s="7"/>
      <c r="J11" s="74"/>
    </row>
    <row r="12" spans="1:10" x14ac:dyDescent="0.25">
      <c r="A12" s="279"/>
      <c r="B12" s="248"/>
      <c r="C12" s="276"/>
      <c r="D12" s="354"/>
      <c r="E12" s="117"/>
      <c r="F12" s="9">
        <v>5</v>
      </c>
      <c r="G12" s="12"/>
      <c r="H12" s="74"/>
      <c r="I12" s="7"/>
      <c r="J12" s="74"/>
    </row>
    <row r="13" spans="1:10" x14ac:dyDescent="0.25">
      <c r="A13" s="279"/>
      <c r="B13" s="248"/>
      <c r="C13" s="276"/>
      <c r="D13" s="354"/>
      <c r="E13" s="117"/>
      <c r="F13" s="9">
        <v>6</v>
      </c>
      <c r="G13" s="12"/>
      <c r="H13" s="74"/>
      <c r="I13" s="7"/>
      <c r="J13" s="74"/>
    </row>
    <row r="14" spans="1:10" x14ac:dyDescent="0.25">
      <c r="A14" s="279"/>
      <c r="B14" s="248"/>
      <c r="C14" s="276"/>
      <c r="D14" s="354"/>
      <c r="E14" s="117"/>
      <c r="F14" s="9">
        <v>7</v>
      </c>
      <c r="G14" s="12"/>
      <c r="H14" s="74"/>
      <c r="I14" s="7"/>
      <c r="J14" s="74"/>
    </row>
    <row r="15" spans="1:10" x14ac:dyDescent="0.25">
      <c r="A15" s="279"/>
      <c r="B15" s="248"/>
      <c r="C15" s="276"/>
      <c r="D15" s="354"/>
      <c r="E15" s="117"/>
      <c r="F15" s="9">
        <v>8</v>
      </c>
      <c r="G15" s="12"/>
      <c r="H15" s="74"/>
      <c r="I15" s="7"/>
      <c r="J15" s="74"/>
    </row>
    <row r="16" spans="1:10" x14ac:dyDescent="0.25">
      <c r="A16" s="279"/>
      <c r="B16" s="248"/>
      <c r="C16" s="276"/>
      <c r="D16" s="354"/>
      <c r="E16" s="117"/>
      <c r="F16" s="9">
        <v>9</v>
      </c>
      <c r="G16" s="12"/>
      <c r="H16" s="74"/>
      <c r="I16" s="7"/>
      <c r="J16" s="74"/>
    </row>
    <row r="17" spans="1:10" ht="15.75" thickBot="1" x14ac:dyDescent="0.3">
      <c r="A17" s="279"/>
      <c r="B17" s="249"/>
      <c r="C17" s="277"/>
      <c r="D17" s="355"/>
      <c r="E17" s="70"/>
      <c r="F17" s="10">
        <v>10</v>
      </c>
      <c r="G17" s="18"/>
      <c r="H17" s="76"/>
      <c r="I17" s="8"/>
      <c r="J17" s="76"/>
    </row>
    <row r="18" spans="1:10" x14ac:dyDescent="0.25">
      <c r="D18" s="291" t="s">
        <v>1</v>
      </c>
      <c r="E18" s="116" t="s">
        <v>2</v>
      </c>
      <c r="F18" s="5">
        <v>5</v>
      </c>
      <c r="G18" s="12"/>
      <c r="H18" s="73"/>
      <c r="I18" s="7"/>
      <c r="J18" s="73"/>
    </row>
    <row r="19" spans="1:10" x14ac:dyDescent="0.25">
      <c r="D19" s="297"/>
      <c r="E19" s="117"/>
      <c r="F19" s="9">
        <v>6</v>
      </c>
      <c r="G19" s="12"/>
      <c r="H19" s="74"/>
      <c r="I19" s="7"/>
      <c r="J19" s="74"/>
    </row>
    <row r="20" spans="1:10" x14ac:dyDescent="0.25">
      <c r="D20" s="297"/>
      <c r="E20" s="117"/>
      <c r="F20" s="9">
        <v>7</v>
      </c>
      <c r="G20" s="12"/>
      <c r="H20" s="74"/>
      <c r="I20" s="7"/>
      <c r="J20" s="74"/>
    </row>
    <row r="21" spans="1:10" x14ac:dyDescent="0.25">
      <c r="D21" s="297"/>
      <c r="E21" s="117"/>
      <c r="F21" s="9">
        <v>8</v>
      </c>
      <c r="G21" s="12"/>
      <c r="H21" s="74"/>
      <c r="I21" s="7"/>
      <c r="J21" s="74"/>
    </row>
    <row r="22" spans="1:10" x14ac:dyDescent="0.25">
      <c r="D22" s="297"/>
      <c r="E22" s="117"/>
      <c r="F22" s="9">
        <v>9</v>
      </c>
      <c r="G22" s="12"/>
      <c r="H22" s="74"/>
      <c r="I22" s="7"/>
      <c r="J22" s="74"/>
    </row>
    <row r="23" spans="1:10" x14ac:dyDescent="0.25">
      <c r="D23" s="297"/>
      <c r="E23" s="117"/>
      <c r="F23" s="9">
        <v>10</v>
      </c>
      <c r="G23" s="12"/>
      <c r="H23" s="74"/>
      <c r="I23" s="7"/>
      <c r="J23" s="74"/>
    </row>
    <row r="24" spans="1:10" x14ac:dyDescent="0.25">
      <c r="D24" s="297"/>
      <c r="E24" s="117"/>
      <c r="F24" s="9">
        <v>11</v>
      </c>
      <c r="G24" s="12"/>
      <c r="H24" s="74"/>
      <c r="I24" s="7"/>
      <c r="J24" s="74"/>
    </row>
    <row r="25" spans="1:10" ht="15.75" thickBot="1" x14ac:dyDescent="0.3">
      <c r="D25" s="298"/>
      <c r="E25" s="70"/>
      <c r="F25" s="10">
        <v>12</v>
      </c>
      <c r="G25" s="18"/>
      <c r="H25" s="76"/>
      <c r="I25" s="8"/>
      <c r="J25" s="76"/>
    </row>
    <row r="26" spans="1:10" x14ac:dyDescent="0.25">
      <c r="D26" s="299" t="s">
        <v>52</v>
      </c>
      <c r="E26" s="116" t="s">
        <v>2</v>
      </c>
      <c r="F26" s="5">
        <v>7</v>
      </c>
      <c r="G26" s="4"/>
      <c r="H26" s="73"/>
      <c r="I26" s="6"/>
      <c r="J26" s="73"/>
    </row>
    <row r="27" spans="1:10" x14ac:dyDescent="0.25">
      <c r="D27" s="292"/>
      <c r="E27" s="117"/>
      <c r="F27" s="9">
        <v>8</v>
      </c>
      <c r="G27" s="12"/>
      <c r="H27" s="74"/>
      <c r="I27" s="7"/>
      <c r="J27" s="74"/>
    </row>
    <row r="28" spans="1:10" x14ac:dyDescent="0.25">
      <c r="D28" s="292"/>
      <c r="E28" s="117"/>
      <c r="F28" s="9">
        <v>9</v>
      </c>
      <c r="G28" s="12"/>
      <c r="H28" s="74"/>
      <c r="I28" s="7"/>
      <c r="J28" s="74"/>
    </row>
    <row r="29" spans="1:10" x14ac:dyDescent="0.25">
      <c r="D29" s="292"/>
      <c r="E29" s="118"/>
      <c r="F29" s="9">
        <v>10</v>
      </c>
      <c r="G29" s="12"/>
      <c r="H29" s="74"/>
      <c r="I29" s="7"/>
      <c r="J29" s="74"/>
    </row>
    <row r="30" spans="1:10" x14ac:dyDescent="0.25">
      <c r="D30" s="292"/>
      <c r="E30" s="117"/>
      <c r="F30" s="9">
        <v>11</v>
      </c>
      <c r="G30" s="12"/>
      <c r="H30" s="74"/>
      <c r="I30" s="7"/>
      <c r="J30" s="74"/>
    </row>
    <row r="31" spans="1:10" ht="15.75" thickBot="1" x14ac:dyDescent="0.3">
      <c r="D31" s="292"/>
      <c r="E31" s="70"/>
      <c r="F31" s="9">
        <v>12</v>
      </c>
      <c r="G31" s="12"/>
      <c r="H31" s="76"/>
      <c r="I31" s="7"/>
      <c r="J31" s="76"/>
    </row>
    <row r="32" spans="1:10" x14ac:dyDescent="0.25">
      <c r="D32" s="291" t="s">
        <v>53</v>
      </c>
      <c r="E32" s="116" t="s">
        <v>2</v>
      </c>
      <c r="F32" s="4" t="s">
        <v>2</v>
      </c>
      <c r="G32" s="4"/>
      <c r="H32" s="73"/>
      <c r="I32" s="4"/>
      <c r="J32" s="73"/>
    </row>
    <row r="33" spans="2:10" x14ac:dyDescent="0.25">
      <c r="D33" s="292"/>
      <c r="E33" s="117"/>
      <c r="F33" s="12" t="s">
        <v>2</v>
      </c>
      <c r="G33" s="12"/>
      <c r="H33" s="74"/>
      <c r="I33" s="12"/>
      <c r="J33" s="74"/>
    </row>
    <row r="34" spans="2:10" x14ac:dyDescent="0.25">
      <c r="D34" s="292"/>
      <c r="E34" s="117"/>
      <c r="F34" s="7" t="s">
        <v>2</v>
      </c>
      <c r="G34" s="12"/>
      <c r="H34" s="74"/>
      <c r="I34" s="12"/>
      <c r="J34" s="74"/>
    </row>
    <row r="35" spans="2:10" x14ac:dyDescent="0.25">
      <c r="D35" s="292"/>
      <c r="E35" s="117"/>
      <c r="F35" s="20" t="s">
        <v>2</v>
      </c>
      <c r="G35" s="12"/>
      <c r="H35" s="74"/>
      <c r="I35" s="12"/>
      <c r="J35" s="74"/>
    </row>
    <row r="36" spans="2:10" ht="15.75" thickBot="1" x14ac:dyDescent="0.3">
      <c r="D36" s="267"/>
      <c r="E36" s="70"/>
      <c r="F36" s="18"/>
      <c r="G36" s="18"/>
      <c r="H36" s="76"/>
      <c r="I36" s="18"/>
      <c r="J36" s="76"/>
    </row>
    <row r="39" spans="2:10" x14ac:dyDescent="0.25">
      <c r="B39" s="344" t="s">
        <v>79</v>
      </c>
      <c r="C39" s="345"/>
      <c r="D39" s="345"/>
      <c r="E39" s="345"/>
      <c r="F39" s="345"/>
      <c r="G39" s="345"/>
      <c r="H39" s="345"/>
      <c r="I39" s="345"/>
      <c r="J39" s="346"/>
    </row>
    <row r="40" spans="2:10" x14ac:dyDescent="0.25">
      <c r="B40" s="347" t="s">
        <v>102</v>
      </c>
      <c r="C40" s="348"/>
      <c r="D40" s="348"/>
      <c r="E40" s="348"/>
      <c r="F40" s="348"/>
      <c r="G40" s="348"/>
      <c r="H40" s="348"/>
      <c r="I40" s="348"/>
      <c r="J40" s="349"/>
    </row>
    <row r="41" spans="2:10" x14ac:dyDescent="0.25">
      <c r="B41" s="347"/>
      <c r="C41" s="348"/>
      <c r="D41" s="348"/>
      <c r="E41" s="348"/>
      <c r="F41" s="348"/>
      <c r="G41" s="348"/>
      <c r="H41" s="348"/>
      <c r="I41" s="348"/>
      <c r="J41" s="349"/>
    </row>
    <row r="42" spans="2:10" x14ac:dyDescent="0.25">
      <c r="B42" s="347"/>
      <c r="C42" s="348"/>
      <c r="D42" s="348"/>
      <c r="E42" s="348"/>
      <c r="F42" s="348"/>
      <c r="G42" s="348"/>
      <c r="H42" s="348"/>
      <c r="I42" s="348"/>
      <c r="J42" s="349"/>
    </row>
    <row r="43" spans="2:10" x14ac:dyDescent="0.25">
      <c r="B43" s="347"/>
      <c r="C43" s="348"/>
      <c r="D43" s="348"/>
      <c r="E43" s="348"/>
      <c r="F43" s="348"/>
      <c r="G43" s="348"/>
      <c r="H43" s="348"/>
      <c r="I43" s="348"/>
      <c r="J43" s="349"/>
    </row>
    <row r="44" spans="2:10" ht="15.75" thickBot="1" x14ac:dyDescent="0.3">
      <c r="B44" s="350"/>
      <c r="C44" s="351"/>
      <c r="D44" s="351"/>
      <c r="E44" s="351"/>
      <c r="F44" s="351"/>
      <c r="G44" s="351"/>
      <c r="H44" s="351"/>
      <c r="I44" s="351"/>
      <c r="J44" s="352"/>
    </row>
    <row r="50" spans="4:8" x14ac:dyDescent="0.25">
      <c r="D50" s="233" t="s">
        <v>92</v>
      </c>
      <c r="E50" s="233"/>
      <c r="F50" s="233"/>
      <c r="G50" s="233"/>
      <c r="H50" s="233"/>
    </row>
    <row r="51" spans="4:8" x14ac:dyDescent="0.25">
      <c r="D51" s="234" t="s">
        <v>94</v>
      </c>
      <c r="E51" s="234"/>
      <c r="F51" s="234"/>
      <c r="G51" s="234"/>
      <c r="H51" s="234"/>
    </row>
    <row r="54" spans="4:8" x14ac:dyDescent="0.25">
      <c r="D54" t="s">
        <v>93</v>
      </c>
    </row>
  </sheetData>
  <mergeCells count="19">
    <mergeCell ref="D50:H50"/>
    <mergeCell ref="D51:H51"/>
    <mergeCell ref="B39:J39"/>
    <mergeCell ref="B40:J44"/>
    <mergeCell ref="C5:J6"/>
    <mergeCell ref="C8:C9"/>
    <mergeCell ref="D8:D9"/>
    <mergeCell ref="E8:E9"/>
    <mergeCell ref="F8:F9"/>
    <mergeCell ref="G8:H8"/>
    <mergeCell ref="I8:J8"/>
    <mergeCell ref="D32:D36"/>
    <mergeCell ref="D26:D31"/>
    <mergeCell ref="D18:D25"/>
    <mergeCell ref="A10:A17"/>
    <mergeCell ref="B10:B17"/>
    <mergeCell ref="C10:C17"/>
    <mergeCell ref="D10:D17"/>
    <mergeCell ref="B8:B9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1, Sin Asignación Profesional</vt:lpstr>
      <vt:lpstr>2, Horas Extras</vt:lpstr>
      <vt:lpstr>3. (Grados 20 al 16)</vt:lpstr>
      <vt:lpstr>4. Bienios</vt:lpstr>
      <vt:lpstr>5, 9ter</vt:lpstr>
      <vt:lpstr>6, Viaticos</vt:lpstr>
      <vt:lpstr>7. Bono Residuos Dom.</vt:lpstr>
      <vt:lpstr>8. Compet.Labor Cert.</vt:lpstr>
      <vt:lpstr>9. Post Titulo</vt:lpstr>
      <vt:lpstr>Direct. Jefatura (10)</vt:lpstr>
      <vt:lpstr>11. Incremento Previsional</vt:lpstr>
      <vt:lpstr>'1, Sin Asignación Profesional'!Área_de_impresión</vt:lpstr>
      <vt:lpstr>'11. Incremento Previsional'!Área_de_impresión</vt:lpstr>
      <vt:lpstr>'2, Horas Extras'!Área_de_impresión</vt:lpstr>
      <vt:lpstr>'3. (Grados 20 al 16)'!Área_de_impresión</vt:lpstr>
      <vt:lpstr>'4. Bienios'!Área_de_impresión</vt:lpstr>
      <vt:lpstr>'5, 9ter'!Área_de_impresión</vt:lpstr>
      <vt:lpstr>'6, Viaticos'!Área_de_impresión</vt:lpstr>
      <vt:lpstr>'7. Bono Residuos Dom.'!Área_de_impresión</vt:lpstr>
      <vt:lpstr>'8. Compet.Labor Cert.'!Área_de_impresión</vt:lpstr>
      <vt:lpstr>'9. Post Titulo'!Área_de_impresión</vt:lpstr>
      <vt:lpstr>'Direct. Jefatura (10)'!Área_de_impresión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Transparencia</cp:lastModifiedBy>
  <cp:lastPrinted>2022-08-22T17:25:19Z</cp:lastPrinted>
  <dcterms:created xsi:type="dcterms:W3CDTF">2022-07-13T15:41:18Z</dcterms:created>
  <dcterms:modified xsi:type="dcterms:W3CDTF">2022-08-22T20:52:59Z</dcterms:modified>
</cp:coreProperties>
</file>